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Výsledky A" sheetId="1" r:id="rId1"/>
    <sheet name="Výsledky B" sheetId="2" r:id="rId2"/>
    <sheet name="Výsledky C" sheetId="3" r:id="rId3"/>
    <sheet name="Výsledky V" sheetId="4" r:id="rId4"/>
    <sheet name="Výsledky CT" sheetId="5" r:id="rId5"/>
  </sheets>
  <definedNames/>
  <calcPr fullCalcOnLoad="1"/>
</workbook>
</file>

<file path=xl/sharedStrings.xml><?xml version="1.0" encoding="utf-8"?>
<sst xmlns="http://schemas.openxmlformats.org/spreadsheetml/2006/main" count="158" uniqueCount="52">
  <si>
    <t>MMS v TRIALE, MACEC-CUP</t>
  </si>
  <si>
    <t>KYSACKÝ TRIAL 2011</t>
  </si>
  <si>
    <t>A</t>
  </si>
  <si>
    <t>VÝSLEDKOVÁ LISTINA  -  RESULTS  DOCUMENT</t>
  </si>
  <si>
    <t>P.č.</t>
  </si>
  <si>
    <t>Meno</t>
  </si>
  <si>
    <t>Body</t>
  </si>
  <si>
    <t>Počty bodov</t>
  </si>
  <si>
    <t>Št. číslo</t>
  </si>
  <si>
    <t>za kolo</t>
  </si>
  <si>
    <t>R</t>
  </si>
  <si>
    <t>Celkom</t>
  </si>
  <si>
    <t>5*</t>
  </si>
  <si>
    <t>Kothay Vlado</t>
  </si>
  <si>
    <t>OSSA</t>
  </si>
  <si>
    <t>Celkový čas</t>
  </si>
  <si>
    <t>Priemer bodov</t>
  </si>
  <si>
    <t>Marcinov Gabriel</t>
  </si>
  <si>
    <t>GAS-GAS</t>
  </si>
  <si>
    <t>Łukaszczyk Michał</t>
  </si>
  <si>
    <t>SHERCO</t>
  </si>
  <si>
    <t>Legutko Konrad</t>
  </si>
  <si>
    <t>Vranák Peter</t>
  </si>
  <si>
    <t>B</t>
  </si>
  <si>
    <t>Kaczmarczyk Przemysław</t>
  </si>
  <si>
    <t>Łukaszczyk Jakub</t>
  </si>
  <si>
    <t>Kuzak Tomasz</t>
  </si>
  <si>
    <t>Osúch Zdenko</t>
  </si>
  <si>
    <t>MONTESA</t>
  </si>
  <si>
    <t>Kaczmarczyk Oskar</t>
  </si>
  <si>
    <t>Kollár Milan</t>
  </si>
  <si>
    <t>Luberda Andrzej</t>
  </si>
  <si>
    <t>MMS v TRIALE</t>
  </si>
  <si>
    <t>C</t>
  </si>
  <si>
    <t>Sieka Bogusław</t>
  </si>
  <si>
    <t>Hudák Ján</t>
  </si>
  <si>
    <t>SCORPA</t>
  </si>
  <si>
    <t>Sordyl Šimon</t>
  </si>
  <si>
    <t>Kwak Bartosz</t>
  </si>
  <si>
    <t>Zborowski Łukasz</t>
  </si>
  <si>
    <t>Hula Peter</t>
  </si>
  <si>
    <t>BETA</t>
  </si>
  <si>
    <t>Kuchta Jakub</t>
  </si>
  <si>
    <t>N</t>
  </si>
  <si>
    <t>V</t>
  </si>
  <si>
    <t>Belanský Samuel</t>
  </si>
  <si>
    <t>Marcina Ľubomír</t>
  </si>
  <si>
    <t>CT</t>
  </si>
  <si>
    <t>Osúch Peter</t>
  </si>
  <si>
    <t>FANTIC</t>
  </si>
  <si>
    <t>Čech Jaroslav</t>
  </si>
  <si>
    <t>HONDA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</si>
</sst>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yy"/>
    <numFmt numFmtId="165" formatCode="dd/mm/yy"/>
    <numFmt numFmtId="166" formatCode="hh:mm:ss"/>
    <numFmt numFmtId="167" formatCode="hh:mm"/>
  </numFmts>
  <fonts count="26">
    <font>
      <sz val="10"/>
      <name val="Arial"/>
      <family val="2"/>
    </font>
    <font>
      <sz val="10"/>
      <name val="Times New Roman CE"/>
      <family val="1"/>
    </font>
    <font>
      <sz val="22"/>
      <name val="Arial CE"/>
      <family val="2"/>
    </font>
    <font>
      <sz val="10"/>
      <name val="Arial CE"/>
      <family val="2"/>
    </font>
    <font>
      <sz val="32"/>
      <name val="ZurichCalligraphic"/>
      <family val="0"/>
    </font>
    <font>
      <b/>
      <sz val="22"/>
      <color indexed="8"/>
      <name val="Arial Black"/>
      <family val="2"/>
    </font>
    <font>
      <sz val="26"/>
      <name val="Arial CE"/>
      <family val="2"/>
    </font>
    <font>
      <b/>
      <sz val="26"/>
      <name val="Times New Roman CE"/>
      <family val="1"/>
    </font>
    <font>
      <b/>
      <sz val="36"/>
      <color indexed="9"/>
      <name val="Times New Roman CE"/>
      <family val="1"/>
    </font>
    <font>
      <b/>
      <sz val="24"/>
      <color indexed="8"/>
      <name val="Times New Roman CE"/>
      <family val="1"/>
    </font>
    <font>
      <b/>
      <sz val="24"/>
      <name val="Arial CE"/>
      <family val="2"/>
    </font>
    <font>
      <sz val="28"/>
      <name val="TimpaniHeavy"/>
      <family val="0"/>
    </font>
    <font>
      <sz val="24"/>
      <name val="TimpaniHeavy"/>
      <family val="0"/>
    </font>
    <font>
      <b/>
      <sz val="20"/>
      <name val="Arial Black"/>
      <family val="2"/>
    </font>
    <font>
      <sz val="10"/>
      <color indexed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11"/>
      <color indexed="10"/>
      <name val="Arial CE"/>
      <family val="2"/>
    </font>
    <font>
      <b/>
      <sz val="12"/>
      <name val="Arial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b/>
      <sz val="12"/>
      <color indexed="10"/>
      <name val="Arial CE"/>
      <family val="2"/>
    </font>
    <font>
      <sz val="11"/>
      <name val="Arial"/>
      <family val="2"/>
    </font>
    <font>
      <b/>
      <sz val="22"/>
      <name val="Arial Black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0" borderId="1" xfId="19" applyFont="1" applyBorder="1">
      <alignment/>
      <protection/>
    </xf>
    <xf numFmtId="0" fontId="11" fillId="0" borderId="2" xfId="19" applyFont="1" applyBorder="1" applyAlignment="1">
      <alignment horizontal="left"/>
      <protection/>
    </xf>
    <xf numFmtId="0" fontId="12" fillId="0" borderId="2" xfId="19" applyFont="1" applyBorder="1" applyAlignment="1">
      <alignment horizontal="center"/>
      <protection/>
    </xf>
    <xf numFmtId="0" fontId="9" fillId="3" borderId="7" xfId="19" applyFont="1" applyFill="1" applyBorder="1" applyAlignment="1">
      <alignment horizontal="center"/>
      <protection/>
    </xf>
    <xf numFmtId="0" fontId="14" fillId="0" borderId="8" xfId="19" applyFont="1" applyBorder="1">
      <alignment/>
      <protection/>
    </xf>
    <xf numFmtId="0" fontId="3" fillId="0" borderId="0" xfId="19" applyFont="1" applyBorder="1" applyAlignment="1">
      <alignment horizontal="left"/>
      <protection/>
    </xf>
    <xf numFmtId="0" fontId="3" fillId="0" borderId="0" xfId="19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15" fillId="0" borderId="0" xfId="19" applyFont="1" applyBorder="1" applyAlignment="1">
      <alignment horizontal="center"/>
      <protection/>
    </xf>
    <xf numFmtId="0" fontId="3" fillId="0" borderId="9" xfId="19" applyFont="1" applyBorder="1" applyAlignment="1">
      <alignment horizontal="center"/>
      <protection/>
    </xf>
    <xf numFmtId="0" fontId="3" fillId="0" borderId="4" xfId="19" applyFont="1" applyBorder="1">
      <alignment/>
      <protection/>
    </xf>
    <xf numFmtId="0" fontId="16" fillId="0" borderId="5" xfId="19" applyFont="1" applyBorder="1" applyAlignment="1">
      <alignment horizontal="left"/>
      <protection/>
    </xf>
    <xf numFmtId="0" fontId="17" fillId="0" borderId="5" xfId="19" applyFont="1" applyBorder="1">
      <alignment/>
      <protection/>
    </xf>
    <xf numFmtId="0" fontId="17" fillId="0" borderId="5" xfId="19" applyFont="1" applyBorder="1" applyAlignment="1">
      <alignment horizontal="right"/>
      <protection/>
    </xf>
    <xf numFmtId="0" fontId="16" fillId="0" borderId="5" xfId="19" applyFont="1" applyBorder="1" applyAlignment="1">
      <alignment horizontal="right"/>
      <protection/>
    </xf>
    <xf numFmtId="0" fontId="3" fillId="0" borderId="5" xfId="19" applyFont="1" applyBorder="1">
      <alignment/>
      <protection/>
    </xf>
    <xf numFmtId="164" fontId="18" fillId="0" borderId="0" xfId="0" applyNumberFormat="1" applyFont="1" applyAlignment="1">
      <alignment horizontal="center"/>
    </xf>
    <xf numFmtId="165" fontId="17" fillId="0" borderId="5" xfId="19" applyNumberFormat="1" applyFont="1" applyBorder="1" applyAlignment="1">
      <alignment horizontal="center"/>
      <protection/>
    </xf>
    <xf numFmtId="0" fontId="15" fillId="0" borderId="5" xfId="19" applyFont="1" applyBorder="1" applyAlignment="1">
      <alignment horizontal="center"/>
      <protection/>
    </xf>
    <xf numFmtId="0" fontId="3" fillId="0" borderId="5" xfId="19" applyFont="1" applyBorder="1" applyAlignment="1">
      <alignment horizontal="center"/>
      <protection/>
    </xf>
    <xf numFmtId="0" fontId="3" fillId="0" borderId="10" xfId="19" applyFont="1" applyBorder="1" applyAlignment="1">
      <alignment horizontal="center"/>
      <protection/>
    </xf>
    <xf numFmtId="0" fontId="17" fillId="0" borderId="11" xfId="0" applyFont="1" applyBorder="1" applyAlignment="1">
      <alignment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12" xfId="0" applyFont="1" applyBorder="1" applyAlignment="1">
      <alignment horizontal="center"/>
    </xf>
    <xf numFmtId="165" fontId="17" fillId="0" borderId="13" xfId="0" applyNumberFormat="1" applyFont="1" applyBorder="1" applyAlignment="1">
      <alignment horizontal="center"/>
    </xf>
    <xf numFmtId="0" fontId="17" fillId="0" borderId="14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7" fillId="0" borderId="4" xfId="0" applyFont="1" applyBorder="1" applyAlignment="1">
      <alignment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165" fontId="17" fillId="0" borderId="15" xfId="0" applyNumberFormat="1" applyFont="1" applyBorder="1" applyAlignment="1">
      <alignment horizontal="center"/>
    </xf>
    <xf numFmtId="0" fontId="17" fillId="0" borderId="15" xfId="0" applyNumberFormat="1" applyFont="1" applyBorder="1" applyAlignment="1">
      <alignment horizontal="center"/>
    </xf>
    <xf numFmtId="0" fontId="17" fillId="0" borderId="5" xfId="0" applyNumberFormat="1" applyFont="1" applyBorder="1" applyAlignment="1">
      <alignment horizontal="center"/>
    </xf>
    <xf numFmtId="0" fontId="17" fillId="0" borderId="16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20" fillId="0" borderId="17" xfId="0" applyFont="1" applyBorder="1" applyAlignment="1">
      <alignment horizontal="left"/>
    </xf>
    <xf numFmtId="0" fontId="21" fillId="0" borderId="2" xfId="0" applyFont="1" applyFill="1" applyBorder="1" applyAlignment="1">
      <alignment/>
    </xf>
    <xf numFmtId="0" fontId="21" fillId="0" borderId="3" xfId="0" applyFont="1" applyFill="1" applyBorder="1" applyAlignment="1">
      <alignment/>
    </xf>
    <xf numFmtId="0" fontId="21" fillId="0" borderId="18" xfId="0" applyNumberFormat="1" applyFont="1" applyBorder="1" applyAlignment="1" applyProtection="1">
      <alignment horizontal="center"/>
      <protection locked="0"/>
    </xf>
    <xf numFmtId="0" fontId="21" fillId="0" borderId="19" xfId="0" applyNumberFormat="1" applyFont="1" applyBorder="1" applyAlignment="1" applyProtection="1">
      <alignment horizontal="center"/>
      <protection locked="0"/>
    </xf>
    <xf numFmtId="0" fontId="17" fillId="0" borderId="19" xfId="0" applyNumberFormat="1" applyFont="1" applyBorder="1" applyAlignment="1" applyProtection="1">
      <alignment horizontal="center"/>
      <protection/>
    </xf>
    <xf numFmtId="0" fontId="17" fillId="0" borderId="19" xfId="0" applyNumberFormat="1" applyFont="1" applyBorder="1" applyAlignment="1" applyProtection="1">
      <alignment horizontal="center"/>
      <protection locked="0"/>
    </xf>
    <xf numFmtId="0" fontId="17" fillId="0" borderId="20" xfId="0" applyNumberFormat="1" applyFont="1" applyBorder="1" applyAlignment="1">
      <alignment horizontal="center"/>
    </xf>
    <xf numFmtId="0" fontId="17" fillId="2" borderId="21" xfId="0" applyNumberFormat="1" applyFont="1" applyFill="1" applyBorder="1" applyAlignment="1">
      <alignment horizontal="center"/>
    </xf>
    <xf numFmtId="0" fontId="17" fillId="2" borderId="22" xfId="0" applyNumberFormat="1" applyFont="1" applyFill="1" applyBorder="1" applyAlignment="1">
      <alignment horizontal="center"/>
    </xf>
    <xf numFmtId="0" fontId="17" fillId="2" borderId="23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1" fillId="0" borderId="9" xfId="0" applyFont="1" applyFill="1" applyBorder="1" applyAlignment="1">
      <alignment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21" fillId="0" borderId="12" xfId="0" applyNumberFormat="1" applyFont="1" applyBorder="1" applyAlignment="1" applyProtection="1">
      <alignment horizontal="center"/>
      <protection locked="0"/>
    </xf>
    <xf numFmtId="0" fontId="17" fillId="0" borderId="12" xfId="0" applyNumberFormat="1" applyFont="1" applyBorder="1" applyAlignment="1" applyProtection="1">
      <alignment horizontal="center"/>
      <protection/>
    </xf>
    <xf numFmtId="0" fontId="17" fillId="0" borderId="12" xfId="0" applyNumberFormat="1" applyFont="1" applyBorder="1" applyAlignment="1" applyProtection="1">
      <alignment horizontal="center"/>
      <protection locked="0"/>
    </xf>
    <xf numFmtId="166" fontId="17" fillId="0" borderId="14" xfId="0" applyNumberFormat="1" applyFont="1" applyBorder="1" applyAlignment="1">
      <alignment horizontal="center"/>
    </xf>
    <xf numFmtId="0" fontId="17" fillId="0" borderId="24" xfId="0" applyNumberFormat="1" applyFont="1" applyBorder="1" applyAlignment="1">
      <alignment horizontal="center"/>
    </xf>
    <xf numFmtId="0" fontId="17" fillId="0" borderId="25" xfId="0" applyNumberFormat="1" applyFont="1" applyBorder="1" applyAlignment="1">
      <alignment horizontal="center"/>
    </xf>
    <xf numFmtId="0" fontId="17" fillId="0" borderId="26" xfId="0" applyNumberFormat="1" applyFont="1" applyBorder="1" applyAlignment="1">
      <alignment horizontal="center"/>
    </xf>
    <xf numFmtId="0" fontId="21" fillId="0" borderId="27" xfId="0" applyNumberFormat="1" applyFont="1" applyBorder="1" applyAlignment="1" applyProtection="1">
      <alignment horizontal="center"/>
      <protection locked="0"/>
    </xf>
    <xf numFmtId="0" fontId="21" fillId="0" borderId="28" xfId="0" applyNumberFormat="1" applyFont="1" applyBorder="1" applyAlignment="1" applyProtection="1">
      <alignment horizontal="center"/>
      <protection locked="0"/>
    </xf>
    <xf numFmtId="0" fontId="17" fillId="0" borderId="28" xfId="0" applyNumberFormat="1" applyFont="1" applyBorder="1" applyAlignment="1" applyProtection="1">
      <alignment horizontal="center"/>
      <protection/>
    </xf>
    <xf numFmtId="0" fontId="17" fillId="0" borderId="28" xfId="0" applyNumberFormat="1" applyFont="1" applyBorder="1" applyAlignment="1" applyProtection="1">
      <alignment horizontal="center"/>
      <protection locked="0"/>
    </xf>
    <xf numFmtId="167" fontId="17" fillId="0" borderId="29" xfId="0" applyNumberFormat="1" applyFont="1" applyBorder="1" applyAlignment="1">
      <alignment horizontal="center"/>
    </xf>
    <xf numFmtId="0" fontId="21" fillId="0" borderId="1" xfId="0" applyNumberFormat="1" applyFont="1" applyBorder="1" applyAlignment="1">
      <alignment/>
    </xf>
    <xf numFmtId="0" fontId="17" fillId="0" borderId="2" xfId="0" applyNumberFormat="1" applyFont="1" applyBorder="1" applyAlignment="1">
      <alignment horizontal="center"/>
    </xf>
    <xf numFmtId="0" fontId="17" fillId="0" borderId="2" xfId="0" applyNumberFormat="1" applyFont="1" applyBorder="1" applyAlignment="1">
      <alignment horizontal="right"/>
    </xf>
    <xf numFmtId="49" fontId="17" fillId="0" borderId="2" xfId="0" applyNumberFormat="1" applyFont="1" applyBorder="1" applyAlignment="1">
      <alignment horizontal="right"/>
    </xf>
    <xf numFmtId="46" fontId="17" fillId="0" borderId="30" xfId="0" applyNumberFormat="1" applyFont="1" applyBorder="1" applyAlignment="1" applyProtection="1">
      <alignment horizontal="right"/>
      <protection/>
    </xf>
    <xf numFmtId="49" fontId="23" fillId="0" borderId="4" xfId="0" applyNumberFormat="1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21" fillId="0" borderId="5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31" xfId="0" applyNumberFormat="1" applyFont="1" applyBorder="1" applyAlignment="1" applyProtection="1">
      <alignment horizontal="center"/>
      <protection locked="0"/>
    </xf>
    <xf numFmtId="0" fontId="21" fillId="0" borderId="32" xfId="0" applyNumberFormat="1" applyFont="1" applyBorder="1" applyAlignment="1" applyProtection="1">
      <alignment horizontal="center"/>
      <protection locked="0"/>
    </xf>
    <xf numFmtId="0" fontId="17" fillId="0" borderId="32" xfId="0" applyNumberFormat="1" applyFont="1" applyBorder="1" applyAlignment="1" applyProtection="1">
      <alignment horizontal="center"/>
      <protection/>
    </xf>
    <xf numFmtId="0" fontId="17" fillId="0" borderId="32" xfId="0" applyNumberFormat="1" applyFont="1" applyBorder="1" applyAlignment="1" applyProtection="1">
      <alignment horizontal="center"/>
      <protection locked="0"/>
    </xf>
    <xf numFmtId="167" fontId="17" fillId="0" borderId="33" xfId="0" applyNumberFormat="1" applyFont="1" applyBorder="1" applyAlignment="1">
      <alignment horizontal="center"/>
    </xf>
    <xf numFmtId="0" fontId="21" fillId="0" borderId="34" xfId="0" applyNumberFormat="1" applyFont="1" applyBorder="1" applyAlignment="1">
      <alignment/>
    </xf>
    <xf numFmtId="0" fontId="17" fillId="0" borderId="35" xfId="0" applyNumberFormat="1" applyFont="1" applyBorder="1" applyAlignment="1">
      <alignment horizontal="center"/>
    </xf>
    <xf numFmtId="0" fontId="17" fillId="0" borderId="35" xfId="0" applyNumberFormat="1" applyFont="1" applyBorder="1" applyAlignment="1">
      <alignment/>
    </xf>
    <xf numFmtId="0" fontId="17" fillId="0" borderId="35" xfId="0" applyNumberFormat="1" applyFont="1" applyBorder="1" applyAlignment="1">
      <alignment horizontal="right"/>
    </xf>
    <xf numFmtId="0" fontId="17" fillId="0" borderId="36" xfId="0" applyNumberFormat="1" applyFont="1" applyBorder="1" applyAlignment="1">
      <alignment horizontal="right"/>
    </xf>
    <xf numFmtId="0" fontId="24" fillId="0" borderId="2" xfId="0" applyFont="1" applyBorder="1" applyAlignment="1">
      <alignment/>
    </xf>
    <xf numFmtId="0" fontId="24" fillId="0" borderId="37" xfId="0" applyFont="1" applyBorder="1" applyAlignment="1">
      <alignment/>
    </xf>
    <xf numFmtId="167" fontId="17" fillId="0" borderId="28" xfId="0" applyNumberFormat="1" applyFont="1" applyBorder="1" applyAlignment="1" applyProtection="1">
      <alignment horizontal="center"/>
      <protection locked="0"/>
    </xf>
    <xf numFmtId="0" fontId="21" fillId="0" borderId="24" xfId="0" applyNumberFormat="1" applyFont="1" applyBorder="1" applyAlignment="1" applyProtection="1">
      <alignment horizontal="center"/>
      <protection locked="0"/>
    </xf>
    <xf numFmtId="0" fontId="21" fillId="0" borderId="38" xfId="0" applyNumberFormat="1" applyFont="1" applyBorder="1" applyAlignment="1" applyProtection="1">
      <alignment horizontal="center"/>
      <protection locked="0"/>
    </xf>
    <xf numFmtId="0" fontId="17" fillId="0" borderId="38" xfId="0" applyNumberFormat="1" applyFont="1" applyBorder="1" applyAlignment="1" applyProtection="1">
      <alignment horizontal="center"/>
      <protection/>
    </xf>
    <xf numFmtId="0" fontId="17" fillId="0" borderId="38" xfId="0" applyNumberFormat="1" applyFont="1" applyBorder="1" applyAlignment="1" applyProtection="1">
      <alignment horizontal="center"/>
      <protection locked="0"/>
    </xf>
    <xf numFmtId="0" fontId="9" fillId="2" borderId="6" xfId="0" applyFont="1" applyFill="1" applyBorder="1" applyAlignment="1">
      <alignment horizontal="center" vertical="center"/>
    </xf>
    <xf numFmtId="0" fontId="9" fillId="2" borderId="7" xfId="19" applyFont="1" applyFill="1" applyBorder="1" applyAlignment="1">
      <alignment horizontal="center"/>
      <protection/>
    </xf>
    <xf numFmtId="0" fontId="9" fillId="4" borderId="6" xfId="0" applyFont="1" applyFill="1" applyBorder="1" applyAlignment="1">
      <alignment horizontal="center" vertical="center"/>
    </xf>
    <xf numFmtId="0" fontId="9" fillId="4" borderId="7" xfId="19" applyFont="1" applyFill="1" applyBorder="1" applyAlignment="1">
      <alignment horizontal="center"/>
      <protection/>
    </xf>
    <xf numFmtId="0" fontId="21" fillId="0" borderId="15" xfId="0" applyFont="1" applyFill="1" applyBorder="1" applyAlignment="1">
      <alignment horizontal="left"/>
    </xf>
    <xf numFmtId="0" fontId="9" fillId="5" borderId="6" xfId="0" applyFont="1" applyFill="1" applyBorder="1" applyAlignment="1">
      <alignment horizontal="center" vertical="center"/>
    </xf>
    <xf numFmtId="0" fontId="9" fillId="5" borderId="7" xfId="19" applyFont="1" applyFill="1" applyBorder="1" applyAlignment="1">
      <alignment horizontal="center"/>
      <protection/>
    </xf>
    <xf numFmtId="0" fontId="17" fillId="0" borderId="39" xfId="0" applyFont="1" applyBorder="1" applyAlignment="1">
      <alignment/>
    </xf>
    <xf numFmtId="167" fontId="17" fillId="0" borderId="30" xfId="0" applyNumberFormat="1" applyFont="1" applyBorder="1" applyAlignment="1" applyProtection="1">
      <alignment horizontal="right"/>
      <protection/>
    </xf>
    <xf numFmtId="0" fontId="9" fillId="6" borderId="6" xfId="0" applyFont="1" applyFill="1" applyBorder="1" applyAlignment="1">
      <alignment horizontal="center" vertical="center"/>
    </xf>
    <xf numFmtId="0" fontId="9" fillId="6" borderId="7" xfId="19" applyFont="1" applyFill="1" applyBorder="1" applyAlignment="1">
      <alignment horizontal="center"/>
      <protection/>
    </xf>
    <xf numFmtId="0" fontId="17" fillId="0" borderId="8" xfId="0" applyFont="1" applyBorder="1" applyAlignment="1">
      <alignment/>
    </xf>
    <xf numFmtId="0" fontId="21" fillId="0" borderId="5" xfId="0" applyNumberFormat="1" applyFont="1" applyBorder="1" applyAlignment="1" applyProtection="1">
      <alignment horizontal="center"/>
      <protection locked="0"/>
    </xf>
    <xf numFmtId="0" fontId="21" fillId="0" borderId="15" xfId="0" applyNumberFormat="1" applyFont="1" applyBorder="1" applyAlignment="1" applyProtection="1">
      <alignment horizontal="center"/>
      <protection locked="0"/>
    </xf>
    <xf numFmtId="0" fontId="17" fillId="0" borderId="15" xfId="0" applyNumberFormat="1" applyFont="1" applyBorder="1" applyAlignment="1" applyProtection="1">
      <alignment horizontal="center"/>
      <protection/>
    </xf>
    <xf numFmtId="0" fontId="17" fillId="0" borderId="15" xfId="0" applyNumberFormat="1" applyFont="1" applyBorder="1" applyAlignment="1" applyProtection="1">
      <alignment horizontal="center"/>
      <protection locked="0"/>
    </xf>
    <xf numFmtId="0" fontId="21" fillId="0" borderId="8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3" fillId="0" borderId="2" xfId="19" applyFont="1" applyBorder="1" applyAlignment="1">
      <alignment horizontal="center"/>
      <protection/>
    </xf>
    <xf numFmtId="0" fontId="17" fillId="0" borderId="14" xfId="0" applyNumberFormat="1" applyFont="1" applyBorder="1" applyAlignment="1">
      <alignment horizontal="center"/>
    </xf>
    <xf numFmtId="0" fontId="22" fillId="0" borderId="40" xfId="0" applyFont="1" applyFill="1" applyBorder="1" applyAlignment="1">
      <alignment horizontal="center"/>
    </xf>
    <xf numFmtId="0" fontId="25" fillId="0" borderId="3" xfId="0" applyFont="1" applyBorder="1" applyAlignment="1">
      <alignment horizontal="center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600075</xdr:colOff>
      <xdr:row>0</xdr:row>
      <xdr:rowOff>123825</xdr:rowOff>
    </xdr:from>
    <xdr:to>
      <xdr:col>21</xdr:col>
      <xdr:colOff>752475</xdr:colOff>
      <xdr:row>1</xdr:row>
      <xdr:rowOff>361950</xdr:rowOff>
    </xdr:to>
    <xdr:sp>
      <xdr:nvSpPr>
        <xdr:cNvPr id="1" name="Rectangle 6"/>
        <xdr:cNvSpPr>
          <a:spLocks/>
        </xdr:cNvSpPr>
      </xdr:nvSpPr>
      <xdr:spPr>
        <a:xfrm>
          <a:off x="7419975" y="123825"/>
          <a:ext cx="1371600" cy="7524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409575</xdr:colOff>
      <xdr:row>0</xdr:row>
      <xdr:rowOff>152400</xdr:rowOff>
    </xdr:from>
    <xdr:to>
      <xdr:col>21</xdr:col>
      <xdr:colOff>581025</xdr:colOff>
      <xdr:row>1</xdr:row>
      <xdr:rowOff>390525</xdr:rowOff>
    </xdr:to>
    <xdr:sp>
      <xdr:nvSpPr>
        <xdr:cNvPr id="1" name="Rectangle 6"/>
        <xdr:cNvSpPr>
          <a:spLocks/>
        </xdr:cNvSpPr>
      </xdr:nvSpPr>
      <xdr:spPr>
        <a:xfrm>
          <a:off x="7229475" y="152400"/>
          <a:ext cx="1390650" cy="7524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485775</xdr:colOff>
      <xdr:row>0</xdr:row>
      <xdr:rowOff>152400</xdr:rowOff>
    </xdr:from>
    <xdr:to>
      <xdr:col>21</xdr:col>
      <xdr:colOff>571500</xdr:colOff>
      <xdr:row>1</xdr:row>
      <xdr:rowOff>390525</xdr:rowOff>
    </xdr:to>
    <xdr:sp>
      <xdr:nvSpPr>
        <xdr:cNvPr id="1" name="Rectangle 6"/>
        <xdr:cNvSpPr>
          <a:spLocks/>
        </xdr:cNvSpPr>
      </xdr:nvSpPr>
      <xdr:spPr>
        <a:xfrm>
          <a:off x="7305675" y="152400"/>
          <a:ext cx="1304925" cy="7524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257175</xdr:colOff>
      <xdr:row>0</xdr:row>
      <xdr:rowOff>104775</xdr:rowOff>
    </xdr:from>
    <xdr:to>
      <xdr:col>21</xdr:col>
      <xdr:colOff>295275</xdr:colOff>
      <xdr:row>1</xdr:row>
      <xdr:rowOff>266700</xdr:rowOff>
    </xdr:to>
    <xdr:sp>
      <xdr:nvSpPr>
        <xdr:cNvPr id="1" name="Rectangle 6"/>
        <xdr:cNvSpPr>
          <a:spLocks/>
        </xdr:cNvSpPr>
      </xdr:nvSpPr>
      <xdr:spPr>
        <a:xfrm>
          <a:off x="7077075" y="104775"/>
          <a:ext cx="1257300" cy="6762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257175</xdr:colOff>
      <xdr:row>0</xdr:row>
      <xdr:rowOff>104775</xdr:rowOff>
    </xdr:from>
    <xdr:to>
      <xdr:col>21</xdr:col>
      <xdr:colOff>295275</xdr:colOff>
      <xdr:row>1</xdr:row>
      <xdr:rowOff>266700</xdr:rowOff>
    </xdr:to>
    <xdr:sp>
      <xdr:nvSpPr>
        <xdr:cNvPr id="1" name="Rectangle 6"/>
        <xdr:cNvSpPr>
          <a:spLocks/>
        </xdr:cNvSpPr>
      </xdr:nvSpPr>
      <xdr:spPr>
        <a:xfrm>
          <a:off x="7077075" y="104775"/>
          <a:ext cx="1257300" cy="6762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"/>
  <sheetViews>
    <sheetView workbookViewId="0" topLeftCell="A1">
      <selection activeCell="AC3" sqref="AC3"/>
    </sheetView>
  </sheetViews>
  <sheetFormatPr defaultColWidth="9.140625" defaultRowHeight="12.75"/>
  <cols>
    <col min="1" max="1" width="6.28125" style="0" customWidth="1"/>
    <col min="5" max="19" width="4.57421875" style="0" customWidth="1"/>
    <col min="22" max="22" width="12.421875" style="0" customWidth="1"/>
    <col min="23" max="28" width="4.57421875" style="0" customWidth="1"/>
    <col min="29" max="29" width="9.57421875" style="0" customWidth="1"/>
  </cols>
  <sheetData>
    <row r="1" spans="1:29" ht="40.5" customHeight="1">
      <c r="A1" s="1"/>
      <c r="B1" s="2"/>
      <c r="C1" s="3"/>
      <c r="D1" s="124" t="s">
        <v>0</v>
      </c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4"/>
      <c r="U1" s="4"/>
      <c r="V1" s="4"/>
      <c r="W1" s="4"/>
      <c r="X1" s="4"/>
      <c r="Y1" s="4"/>
      <c r="Z1" s="4"/>
      <c r="AA1" s="4"/>
      <c r="AB1" s="4"/>
      <c r="AC1" s="5"/>
    </row>
    <row r="2" spans="1:29" ht="45.75" customHeight="1">
      <c r="A2" s="6"/>
      <c r="B2" s="7"/>
      <c r="C2" s="8"/>
      <c r="D2" s="125" t="s">
        <v>1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9"/>
      <c r="U2" s="9"/>
      <c r="V2" s="9"/>
      <c r="W2" s="9"/>
      <c r="X2" s="9"/>
      <c r="Y2" s="9"/>
      <c r="Z2" s="9"/>
      <c r="AA2" s="9"/>
      <c r="AB2" s="10"/>
      <c r="AC2" s="11" t="s">
        <v>2</v>
      </c>
    </row>
    <row r="3" spans="1:29" ht="36.75">
      <c r="A3" s="12"/>
      <c r="B3" s="13"/>
      <c r="C3" s="14"/>
      <c r="D3" s="14"/>
      <c r="E3" s="126" t="s">
        <v>3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5">
        <v>1</v>
      </c>
    </row>
    <row r="4" spans="1:29" ht="15">
      <c r="A4" s="16">
        <v>0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9"/>
      <c r="W4" s="18"/>
      <c r="X4" s="18"/>
      <c r="Y4" s="18"/>
      <c r="Z4" s="18"/>
      <c r="AA4" s="20"/>
      <c r="AB4" s="18"/>
      <c r="AC4" s="21"/>
    </row>
    <row r="5" spans="1:29" ht="15.75">
      <c r="A5" s="22"/>
      <c r="B5" s="23"/>
      <c r="C5" s="24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  <c r="P5" s="25"/>
      <c r="Q5" s="25"/>
      <c r="R5" s="25"/>
      <c r="S5" s="25"/>
      <c r="T5" s="27"/>
      <c r="U5" s="27"/>
      <c r="V5" s="28">
        <v>40768</v>
      </c>
      <c r="W5" s="29"/>
      <c r="X5" s="29"/>
      <c r="Y5" s="29"/>
      <c r="Z5" s="27"/>
      <c r="AA5" s="30"/>
      <c r="AB5" s="31"/>
      <c r="AC5" s="32"/>
    </row>
    <row r="6" spans="1:29" s="41" customFormat="1" ht="15">
      <c r="A6" s="33" t="s">
        <v>4</v>
      </c>
      <c r="B6" s="34" t="s">
        <v>5</v>
      </c>
      <c r="C6" s="35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8" t="s">
        <v>6</v>
      </c>
      <c r="U6" s="38"/>
      <c r="V6" s="39"/>
      <c r="W6" s="127" t="s">
        <v>7</v>
      </c>
      <c r="X6" s="127"/>
      <c r="Y6" s="127"/>
      <c r="Z6" s="127"/>
      <c r="AA6" s="127"/>
      <c r="AB6" s="127"/>
      <c r="AC6" s="127"/>
    </row>
    <row r="7" spans="1:29" s="41" customFormat="1" ht="15">
      <c r="A7" s="42"/>
      <c r="B7" s="43" t="s">
        <v>8</v>
      </c>
      <c r="C7" s="44"/>
      <c r="D7" s="45"/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6">
        <v>8</v>
      </c>
      <c r="M7" s="46">
        <v>9</v>
      </c>
      <c r="N7" s="46">
        <v>10</v>
      </c>
      <c r="O7" s="46">
        <v>11</v>
      </c>
      <c r="P7" s="46">
        <v>12</v>
      </c>
      <c r="Q7" s="46">
        <v>13</v>
      </c>
      <c r="R7" s="46">
        <v>14</v>
      </c>
      <c r="S7" s="46">
        <v>15</v>
      </c>
      <c r="T7" s="47" t="s">
        <v>9</v>
      </c>
      <c r="U7" s="47" t="s">
        <v>10</v>
      </c>
      <c r="V7" s="48" t="s">
        <v>11</v>
      </c>
      <c r="W7" s="49">
        <v>0</v>
      </c>
      <c r="X7" s="50">
        <v>1</v>
      </c>
      <c r="Y7" s="50">
        <v>2</v>
      </c>
      <c r="Z7" s="50">
        <v>3</v>
      </c>
      <c r="AA7" s="50">
        <v>5</v>
      </c>
      <c r="AB7" s="51" t="s">
        <v>12</v>
      </c>
      <c r="AC7" s="52">
        <v>20</v>
      </c>
    </row>
    <row r="8" spans="1:29" ht="15.75">
      <c r="A8" s="53"/>
      <c r="B8" s="54" t="s">
        <v>13</v>
      </c>
      <c r="C8" s="55"/>
      <c r="D8" s="56"/>
      <c r="E8" s="57">
        <v>0</v>
      </c>
      <c r="F8" s="58">
        <v>1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1</v>
      </c>
      <c r="M8" s="58"/>
      <c r="N8" s="58"/>
      <c r="O8" s="58"/>
      <c r="P8" s="58"/>
      <c r="Q8" s="58"/>
      <c r="R8" s="58"/>
      <c r="S8" s="58"/>
      <c r="T8" s="59">
        <f>SUM(E8:S8)</f>
        <v>2</v>
      </c>
      <c r="U8" s="60"/>
      <c r="V8" s="61">
        <f>SUM(T8:T11)+IF(ISNUMBER(U8),U8,0)+IF(ISNUMBER(U10),U10,0)+IF(ISNUMBER(U11),U11,0)</f>
        <v>5</v>
      </c>
      <c r="W8" s="62">
        <f>COUNTIF($E8:$S8,0)+COUNTIF($E9:$S9,0)+COUNTIF($E10:$S10,0)+COUNTIF($E11:$S11,0)</f>
        <v>19</v>
      </c>
      <c r="X8" s="62">
        <f>COUNTIF($E8:$S8,1)+COUNTIF($E9:$S9,1)+COUNTIF($E10:$S10,1)+COUNTIF($E11:$S11,1)</f>
        <v>5</v>
      </c>
      <c r="Y8" s="62">
        <f>COUNTIF($E8:$S8,2)+COUNTIF($E9:$S9,2)+COUNTIF($E10:$S10,2)+COUNTIF($E11:$S11,2)</f>
        <v>0</v>
      </c>
      <c r="Z8" s="62">
        <f>COUNTIF($E8:$S8,3)+COUNTIF($E9:$S9,3)+COUNTIF($E10:$S10,3)+COUNTIF($E11:$S11,3)</f>
        <v>0</v>
      </c>
      <c r="AA8" s="62">
        <f>COUNTIF($E8:$S8,5)+COUNTIF($E9:$S9,5)+COUNTIF($E10:$S10,5)+COUNTIF($E11:$S11,5)</f>
        <v>0</v>
      </c>
      <c r="AB8" s="63">
        <f>COUNTIF($E8:$S8,"5*")+COUNTIF($E9:$S9,"5*")+COUNTIF($E10:$S10,"5*")</f>
        <v>0</v>
      </c>
      <c r="AC8" s="64">
        <f>COUNTIF($E8:$S8,20)+COUNTIF($E9:$S9,20)+COUNTIF($E10:$S10,20)</f>
        <v>0</v>
      </c>
    </row>
    <row r="9" spans="1:29" ht="15.75">
      <c r="A9" s="128">
        <v>1</v>
      </c>
      <c r="B9" s="65">
        <v>1</v>
      </c>
      <c r="C9" s="66"/>
      <c r="D9" s="67"/>
      <c r="E9" s="68">
        <v>0</v>
      </c>
      <c r="F9" s="69">
        <v>1</v>
      </c>
      <c r="G9" s="69">
        <v>0</v>
      </c>
      <c r="H9" s="69">
        <v>0</v>
      </c>
      <c r="I9" s="69">
        <v>1</v>
      </c>
      <c r="J9" s="69">
        <v>0</v>
      </c>
      <c r="K9" s="69">
        <v>0</v>
      </c>
      <c r="L9" s="69">
        <v>0</v>
      </c>
      <c r="M9" s="69"/>
      <c r="N9" s="69"/>
      <c r="O9" s="69"/>
      <c r="P9" s="69"/>
      <c r="Q9" s="69"/>
      <c r="R9" s="69"/>
      <c r="S9" s="69"/>
      <c r="T9" s="70">
        <f>SUM(E9:S9)</f>
        <v>2</v>
      </c>
      <c r="U9" s="71"/>
      <c r="V9" s="72"/>
      <c r="W9" s="73"/>
      <c r="X9" s="73"/>
      <c r="Y9" s="73"/>
      <c r="Z9" s="73"/>
      <c r="AA9" s="73"/>
      <c r="AB9" s="74"/>
      <c r="AC9" s="75"/>
    </row>
    <row r="10" spans="1:29" ht="16.5" customHeight="1">
      <c r="A10" s="128"/>
      <c r="B10" s="65" t="s">
        <v>14</v>
      </c>
      <c r="C10" s="66"/>
      <c r="D10" s="67"/>
      <c r="E10" s="76">
        <v>1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/>
      <c r="N10" s="77"/>
      <c r="O10" s="77"/>
      <c r="P10" s="77"/>
      <c r="Q10" s="77"/>
      <c r="R10" s="77"/>
      <c r="S10" s="77"/>
      <c r="T10" s="78">
        <f>SUM(E10:S10)</f>
        <v>1</v>
      </c>
      <c r="U10" s="79"/>
      <c r="V10" s="80">
        <v>0.5152777777777777</v>
      </c>
      <c r="W10" s="81" t="s">
        <v>15</v>
      </c>
      <c r="X10" s="82"/>
      <c r="Y10" s="82"/>
      <c r="Z10" s="83"/>
      <c r="AA10" s="83"/>
      <c r="AB10" s="84"/>
      <c r="AC10" s="85" t="str">
        <f>TEXT((V11-V10+0.00000000000001),"[hh].mm.ss")</f>
        <v>02.57.00</v>
      </c>
    </row>
    <row r="11" spans="1:29" ht="15.75">
      <c r="A11" s="86"/>
      <c r="B11" s="87"/>
      <c r="C11" s="88"/>
      <c r="D11" s="89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2"/>
      <c r="U11" s="93"/>
      <c r="V11" s="94">
        <v>0.6381944444444444</v>
      </c>
      <c r="W11" s="95" t="s">
        <v>16</v>
      </c>
      <c r="X11" s="96"/>
      <c r="Y11" s="96"/>
      <c r="Z11" s="97"/>
      <c r="AA11" s="96"/>
      <c r="AB11" s="98"/>
      <c r="AC11" s="99" t="str">
        <f>TEXT(IF($E9="","",(IF($E10="",T9/(15-(COUNTIF($E9:$S9,""))),(IF($E11="",(T9+T10)/(30-(COUNTIF($E9:$S9,"")+COUNTIF($E10:$S10,""))),(T9+T10+T11)/(45-(COUNTIF($E9:$S9,"")+COUNTIF($E10:$S10,"")+COUNTIF($E11:$S11,"")))))))),"0,00")</f>
        <v>0,00</v>
      </c>
    </row>
    <row r="12" spans="1:29" ht="15.75">
      <c r="A12" s="53"/>
      <c r="B12" s="54" t="s">
        <v>17</v>
      </c>
      <c r="C12" s="55"/>
      <c r="D12" s="56"/>
      <c r="E12" s="57">
        <v>0</v>
      </c>
      <c r="F12" s="58">
        <v>0</v>
      </c>
      <c r="G12" s="58">
        <v>0</v>
      </c>
      <c r="H12" s="58">
        <v>5</v>
      </c>
      <c r="I12" s="58">
        <v>0</v>
      </c>
      <c r="J12" s="58">
        <v>1</v>
      </c>
      <c r="K12" s="58">
        <v>0</v>
      </c>
      <c r="L12" s="58">
        <v>1</v>
      </c>
      <c r="M12" s="58"/>
      <c r="N12" s="58"/>
      <c r="O12" s="58"/>
      <c r="P12" s="58"/>
      <c r="Q12" s="58"/>
      <c r="R12" s="58"/>
      <c r="S12" s="58"/>
      <c r="T12" s="59">
        <f>SUM(E12:S12)</f>
        <v>7</v>
      </c>
      <c r="U12" s="60"/>
      <c r="V12" s="61">
        <f>SUM(T12:T15)+IF(ISNUMBER(U12),U12,0)+IF(ISNUMBER(U14),U14,0)+IF(ISNUMBER(U15),U15,0)</f>
        <v>21</v>
      </c>
      <c r="W12" s="62">
        <f>COUNTIF($E12:$S12,0)+COUNTIF($E13:$S13,0)+COUNTIF($E14:$S14,0)+COUNTIF($E15:$S15,0)</f>
        <v>17</v>
      </c>
      <c r="X12" s="62">
        <f>COUNTIF($E12:$S12,1)+COUNTIF($E13:$S13,1)+COUNTIF($E14:$S14,1)+COUNTIF($E15:$S15,1)</f>
        <v>3</v>
      </c>
      <c r="Y12" s="62">
        <f>COUNTIF($E12:$S12,2)+COUNTIF($E13:$S13,2)+COUNTIF($E14:$S14,2)+COUNTIF($E15:$S15,2)</f>
        <v>0</v>
      </c>
      <c r="Z12" s="62">
        <f>COUNTIF($E12:$S12,3)+COUNTIF($E13:$S13,3)+COUNTIF($E14:$S14,3)+COUNTIF($E15:$S15,3)</f>
        <v>1</v>
      </c>
      <c r="AA12" s="62">
        <f>COUNTIF($E12:$S12,5)+COUNTIF($E13:$S13,5)+COUNTIF($E14:$S14,5)+COUNTIF($E15:$S15,5)</f>
        <v>3</v>
      </c>
      <c r="AB12" s="63">
        <f>COUNTIF($E12:$S12,"5*")+COUNTIF($E13:$S13,"5*")+COUNTIF($E14:$S14,"5*")</f>
        <v>0</v>
      </c>
      <c r="AC12" s="64">
        <f>COUNTIF($E12:$S12,20)+COUNTIF($E13:$S13,20)+COUNTIF($E14:$S14,20)</f>
        <v>0</v>
      </c>
    </row>
    <row r="13" spans="1:29" ht="15.75">
      <c r="A13" s="128">
        <v>2</v>
      </c>
      <c r="B13" s="65">
        <v>9</v>
      </c>
      <c r="C13" s="66"/>
      <c r="D13" s="67"/>
      <c r="E13" s="68">
        <v>0</v>
      </c>
      <c r="F13" s="69">
        <v>5</v>
      </c>
      <c r="G13" s="69">
        <v>0</v>
      </c>
      <c r="H13" s="69">
        <v>3</v>
      </c>
      <c r="I13" s="69">
        <v>0</v>
      </c>
      <c r="J13" s="69">
        <v>0</v>
      </c>
      <c r="K13" s="69">
        <v>0</v>
      </c>
      <c r="L13" s="69">
        <v>0</v>
      </c>
      <c r="M13" s="69"/>
      <c r="N13" s="69"/>
      <c r="O13" s="69"/>
      <c r="P13" s="69"/>
      <c r="Q13" s="69"/>
      <c r="R13" s="69"/>
      <c r="S13" s="69"/>
      <c r="T13" s="70">
        <f>SUM(E13:S13)</f>
        <v>8</v>
      </c>
      <c r="U13" s="71"/>
      <c r="V13" s="72"/>
      <c r="W13" s="73"/>
      <c r="X13" s="73"/>
      <c r="Y13" s="73"/>
      <c r="Z13" s="73"/>
      <c r="AA13" s="73"/>
      <c r="AB13" s="74"/>
      <c r="AC13" s="75"/>
    </row>
    <row r="14" spans="1:29" ht="16.5" customHeight="1">
      <c r="A14" s="128"/>
      <c r="B14" s="65" t="s">
        <v>18</v>
      </c>
      <c r="C14" s="66"/>
      <c r="D14" s="67"/>
      <c r="E14" s="76">
        <v>0</v>
      </c>
      <c r="F14" s="77">
        <v>5</v>
      </c>
      <c r="G14" s="77">
        <v>0</v>
      </c>
      <c r="H14" s="77">
        <v>1</v>
      </c>
      <c r="I14" s="77">
        <v>0</v>
      </c>
      <c r="J14" s="77">
        <v>0</v>
      </c>
      <c r="K14" s="77">
        <v>0</v>
      </c>
      <c r="L14" s="77">
        <v>0</v>
      </c>
      <c r="M14" s="77"/>
      <c r="N14" s="77"/>
      <c r="O14" s="77"/>
      <c r="P14" s="77"/>
      <c r="Q14" s="77"/>
      <c r="R14" s="77"/>
      <c r="S14" s="77"/>
      <c r="T14" s="78">
        <f>SUM(E14:S14)</f>
        <v>6</v>
      </c>
      <c r="U14" s="79"/>
      <c r="V14" s="80">
        <v>0.5138888888888888</v>
      </c>
      <c r="W14" s="81" t="s">
        <v>15</v>
      </c>
      <c r="X14" s="82"/>
      <c r="Y14" s="82"/>
      <c r="Z14" s="83"/>
      <c r="AA14" s="83"/>
      <c r="AB14" s="84"/>
      <c r="AC14" s="85" t="str">
        <f>TEXT((V15-V14+0.00000000000001),"[hh].mm.ss")</f>
        <v>02.41.00</v>
      </c>
    </row>
    <row r="15" spans="1:29" ht="15.75">
      <c r="A15" s="86"/>
      <c r="B15" s="87"/>
      <c r="C15" s="88"/>
      <c r="D15" s="89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2"/>
      <c r="U15" s="93"/>
      <c r="V15" s="80">
        <v>0.6256944444444444</v>
      </c>
      <c r="W15" s="95" t="s">
        <v>16</v>
      </c>
      <c r="X15" s="96"/>
      <c r="Y15" s="96"/>
      <c r="Z15" s="97"/>
      <c r="AA15" s="96"/>
      <c r="AB15" s="98"/>
      <c r="AC15" s="99" t="str">
        <f>TEXT(IF($E13="","",(IF($E14="",T13/(15-(COUNTIF($E13:$S13,""))),(IF($E15="",(T13+T14)/(30-(COUNTIF($E13:$S13,"")+COUNTIF($E14:$S14,""))),(T13+T14+T15)/(45-(COUNTIF($E13:$S13,"")+COUNTIF($E14:$S14,"")+COUNTIF($E15:$S15,"")))))))),"0,00")</f>
        <v>0,01</v>
      </c>
    </row>
    <row r="16" spans="1:29" ht="15.75">
      <c r="A16" s="53"/>
      <c r="B16" s="54" t="s">
        <v>19</v>
      </c>
      <c r="C16" s="100"/>
      <c r="D16" s="101"/>
      <c r="E16" s="57">
        <v>0</v>
      </c>
      <c r="F16" s="58">
        <v>3</v>
      </c>
      <c r="G16" s="58">
        <v>0</v>
      </c>
      <c r="H16" s="58">
        <v>1</v>
      </c>
      <c r="I16" s="58">
        <v>0</v>
      </c>
      <c r="J16" s="58">
        <v>5</v>
      </c>
      <c r="K16" s="58">
        <v>0</v>
      </c>
      <c r="L16" s="58">
        <v>1</v>
      </c>
      <c r="M16" s="58"/>
      <c r="N16" s="58"/>
      <c r="O16" s="58"/>
      <c r="P16" s="58"/>
      <c r="Q16" s="58"/>
      <c r="R16" s="58"/>
      <c r="S16" s="58"/>
      <c r="T16" s="59">
        <f>SUM(E16:S16)</f>
        <v>10</v>
      </c>
      <c r="U16" s="60"/>
      <c r="V16" s="61">
        <f>SUM(T16:T19)+IF(ISNUMBER(U16),U16,0)+IF(ISNUMBER(U18),U18,0)+IF(ISNUMBER(U19),U19,0)</f>
        <v>33</v>
      </c>
      <c r="W16" s="62">
        <f>COUNTIF($E16:$S16,0)+COUNTIF($E17:$S17,0)+COUNTIF($E18:$S18,0)+COUNTIF($E19:$S19,0)</f>
        <v>12</v>
      </c>
      <c r="X16" s="62">
        <f>COUNTIF($E16:$S16,1)+COUNTIF($E17:$S17,1)+COUNTIF($E18:$S18,1)+COUNTIF($E19:$S19,1)</f>
        <v>5</v>
      </c>
      <c r="Y16" s="62">
        <f>COUNTIF($E16:$S16,2)+COUNTIF($E17:$S17,2)+COUNTIF($E18:$S18,2)+COUNTIF($E19:$S19,2)</f>
        <v>1</v>
      </c>
      <c r="Z16" s="62">
        <f>COUNTIF($E16:$S16,3)+COUNTIF($E17:$S17,3)+COUNTIF($E18:$S18,3)+COUNTIF($E19:$S19,3)</f>
        <v>2</v>
      </c>
      <c r="AA16" s="62">
        <f>COUNTIF($E16:$S16,5)+COUNTIF($E17:$S17,5)+COUNTIF($E18:$S18,5)+COUNTIF($E19:$S19,5)</f>
        <v>4</v>
      </c>
      <c r="AB16" s="63">
        <f>COUNTIF($E16:$S16,"5*")+COUNTIF($E17:$S17,"5*")+COUNTIF($E18:$S18,"5*")</f>
        <v>0</v>
      </c>
      <c r="AC16" s="64">
        <f>COUNTIF($E16:$S16,20)+COUNTIF($E17:$S17,20)+COUNTIF($E18:$S18,20)</f>
        <v>0</v>
      </c>
    </row>
    <row r="17" spans="1:29" ht="15.75">
      <c r="A17" s="128">
        <v>3</v>
      </c>
      <c r="B17" s="65">
        <v>7</v>
      </c>
      <c r="C17" s="66"/>
      <c r="D17" s="67"/>
      <c r="E17" s="68">
        <v>0</v>
      </c>
      <c r="F17" s="69">
        <v>5</v>
      </c>
      <c r="G17" s="69">
        <v>0</v>
      </c>
      <c r="H17" s="69">
        <v>5</v>
      </c>
      <c r="I17" s="69">
        <v>1</v>
      </c>
      <c r="J17" s="69">
        <v>1</v>
      </c>
      <c r="K17" s="69">
        <v>0</v>
      </c>
      <c r="L17" s="69">
        <v>3</v>
      </c>
      <c r="M17" s="69"/>
      <c r="N17" s="69"/>
      <c r="O17" s="69"/>
      <c r="P17" s="69"/>
      <c r="Q17" s="69"/>
      <c r="R17" s="69"/>
      <c r="S17" s="69"/>
      <c r="T17" s="70">
        <f>SUM(E17:S17)</f>
        <v>15</v>
      </c>
      <c r="U17" s="71"/>
      <c r="V17" s="40"/>
      <c r="W17" s="73"/>
      <c r="X17" s="73"/>
      <c r="Y17" s="73"/>
      <c r="Z17" s="73"/>
      <c r="AA17" s="73"/>
      <c r="AB17" s="74"/>
      <c r="AC17" s="75"/>
    </row>
    <row r="18" spans="1:29" ht="16.5" customHeight="1">
      <c r="A18" s="128"/>
      <c r="B18" s="65" t="s">
        <v>20</v>
      </c>
      <c r="C18" s="66"/>
      <c r="D18" s="67"/>
      <c r="E18" s="76">
        <v>0</v>
      </c>
      <c r="F18" s="77">
        <v>2</v>
      </c>
      <c r="G18" s="77">
        <v>0</v>
      </c>
      <c r="H18" s="77">
        <v>5</v>
      </c>
      <c r="I18" s="77">
        <v>0</v>
      </c>
      <c r="J18" s="77">
        <v>0</v>
      </c>
      <c r="K18" s="77">
        <v>0</v>
      </c>
      <c r="L18" s="77">
        <v>1</v>
      </c>
      <c r="M18" s="77"/>
      <c r="N18" s="77"/>
      <c r="O18" s="77"/>
      <c r="P18" s="77"/>
      <c r="Q18" s="77"/>
      <c r="R18" s="77"/>
      <c r="S18" s="77"/>
      <c r="T18" s="78">
        <f>SUM(E18:S18)</f>
        <v>8</v>
      </c>
      <c r="U18" s="102"/>
      <c r="V18" s="80">
        <v>0.5125</v>
      </c>
      <c r="W18" s="81" t="s">
        <v>15</v>
      </c>
      <c r="X18" s="82"/>
      <c r="Y18" s="82"/>
      <c r="Z18" s="83"/>
      <c r="AA18" s="83"/>
      <c r="AB18" s="84"/>
      <c r="AC18" s="85" t="str">
        <f>TEXT((V19-V18+0.00000000000001),"[hh].mm.ss")</f>
        <v>02.43.00</v>
      </c>
    </row>
    <row r="19" spans="1:29" ht="15.75">
      <c r="A19" s="86"/>
      <c r="B19" s="87"/>
      <c r="C19" s="88"/>
      <c r="D19" s="89"/>
      <c r="E19" s="103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5"/>
      <c r="U19" s="106"/>
      <c r="V19" s="80">
        <v>0.6256944444444444</v>
      </c>
      <c r="W19" s="95" t="s">
        <v>16</v>
      </c>
      <c r="X19" s="96"/>
      <c r="Y19" s="96"/>
      <c r="Z19" s="97"/>
      <c r="AA19" s="96"/>
      <c r="AB19" s="98"/>
      <c r="AC19" s="99" t="str">
        <f>TEXT(IF($E17="","",(IF($E18="",T17/(15-(COUNTIF($E17:$S17,""))),(IF($E19="",(T17+T18)/(30-(COUNTIF($E17:$S17,"")+COUNTIF($E18:$S18,""))),(T17+T18+T19)/(45-(COUNTIF($E17:$S17,"")+COUNTIF($E18:$S18,"")+COUNTIF($E19:$S19,"")))))))),"0,00")</f>
        <v>0,01</v>
      </c>
    </row>
    <row r="20" spans="1:29" ht="15.75">
      <c r="A20" s="53"/>
      <c r="B20" s="54" t="s">
        <v>21</v>
      </c>
      <c r="C20" s="55"/>
      <c r="D20" s="56"/>
      <c r="E20" s="57">
        <v>1</v>
      </c>
      <c r="F20" s="58">
        <v>5</v>
      </c>
      <c r="G20" s="58">
        <v>0</v>
      </c>
      <c r="H20" s="58">
        <v>3</v>
      </c>
      <c r="I20" s="58">
        <v>2</v>
      </c>
      <c r="J20" s="58">
        <v>2</v>
      </c>
      <c r="K20" s="58">
        <v>0</v>
      </c>
      <c r="L20" s="58">
        <v>2</v>
      </c>
      <c r="M20" s="58"/>
      <c r="N20" s="58"/>
      <c r="O20" s="58"/>
      <c r="P20" s="58"/>
      <c r="Q20" s="58"/>
      <c r="R20" s="58"/>
      <c r="S20" s="58"/>
      <c r="T20" s="59">
        <f>SUM(E20:S20)</f>
        <v>15</v>
      </c>
      <c r="U20" s="60"/>
      <c r="V20" s="61">
        <f>SUM(T20:T23)+IF(ISNUMBER(U20),U20,0)+IF(ISNUMBER(U22),U22,0)+IF(ISNUMBER(U23),U23,0)</f>
        <v>38</v>
      </c>
      <c r="W20" s="62">
        <f>COUNTIF($E20:$S20,0)+COUNTIF($E21:$S21,0)+COUNTIF($E22:$S22,0)+COUNTIF($E23:$S23,0)</f>
        <v>10</v>
      </c>
      <c r="X20" s="62">
        <f>COUNTIF($E20:$S20,1)+COUNTIF($E21:$S21,1)+COUNTIF($E22:$S22,1)+COUNTIF($E23:$S23,1)</f>
        <v>4</v>
      </c>
      <c r="Y20" s="62">
        <f>COUNTIF($E20:$S20,2)+COUNTIF($E21:$S21,2)+COUNTIF($E22:$S22,2)+COUNTIF($E23:$S23,2)</f>
        <v>4</v>
      </c>
      <c r="Z20" s="62">
        <f>COUNTIF($E20:$S20,3)+COUNTIF($E21:$S21,3)+COUNTIF($E22:$S22,3)+COUNTIF($E23:$S23,3)</f>
        <v>2</v>
      </c>
      <c r="AA20" s="62">
        <f>COUNTIF($E20:$S20,5)+COUNTIF($E21:$S21,5)+COUNTIF($E22:$S22,5)+COUNTIF($E23:$S23,5)</f>
        <v>4</v>
      </c>
      <c r="AB20" s="63">
        <f>COUNTIF($E20:$S20,"5*")+COUNTIF($E21:$S21,"5*")+COUNTIF($E22:$S22,"5*")</f>
        <v>0</v>
      </c>
      <c r="AC20" s="64">
        <f>COUNTIF($E20:$S20,20)+COUNTIF($E21:$S21,20)+COUNTIF($E22:$S22,20)</f>
        <v>0</v>
      </c>
    </row>
    <row r="21" spans="1:29" ht="15.75">
      <c r="A21" s="128">
        <v>4</v>
      </c>
      <c r="B21" s="65">
        <v>5</v>
      </c>
      <c r="C21" s="66"/>
      <c r="D21" s="67"/>
      <c r="E21" s="68">
        <v>0</v>
      </c>
      <c r="F21" s="69">
        <v>1</v>
      </c>
      <c r="G21" s="69">
        <v>0</v>
      </c>
      <c r="H21" s="69">
        <v>5</v>
      </c>
      <c r="I21" s="69">
        <v>1</v>
      </c>
      <c r="J21" s="69">
        <v>1</v>
      </c>
      <c r="K21" s="69">
        <v>0</v>
      </c>
      <c r="L21" s="69">
        <v>3</v>
      </c>
      <c r="M21" s="69"/>
      <c r="N21" s="69"/>
      <c r="O21" s="69"/>
      <c r="P21" s="69"/>
      <c r="Q21" s="69"/>
      <c r="R21" s="69"/>
      <c r="S21" s="69"/>
      <c r="T21" s="70">
        <f>SUM(E21:S21)</f>
        <v>11</v>
      </c>
      <c r="U21" s="71"/>
      <c r="V21" s="72"/>
      <c r="W21" s="73"/>
      <c r="X21" s="73"/>
      <c r="Y21" s="73"/>
      <c r="Z21" s="73"/>
      <c r="AA21" s="73"/>
      <c r="AB21" s="74"/>
      <c r="AC21" s="75"/>
    </row>
    <row r="22" spans="1:29" ht="16.5" customHeight="1">
      <c r="A22" s="128"/>
      <c r="B22" s="65" t="s">
        <v>20</v>
      </c>
      <c r="C22" s="66"/>
      <c r="D22" s="67"/>
      <c r="E22" s="76">
        <v>0</v>
      </c>
      <c r="F22" s="77">
        <v>2</v>
      </c>
      <c r="G22" s="77">
        <v>0</v>
      </c>
      <c r="H22" s="77">
        <v>5</v>
      </c>
      <c r="I22" s="77">
        <v>5</v>
      </c>
      <c r="J22" s="77">
        <v>0</v>
      </c>
      <c r="K22" s="77">
        <v>0</v>
      </c>
      <c r="L22" s="77">
        <v>0</v>
      </c>
      <c r="M22" s="77"/>
      <c r="N22" s="77"/>
      <c r="O22" s="77"/>
      <c r="P22" s="77"/>
      <c r="Q22" s="77"/>
      <c r="R22" s="77"/>
      <c r="S22" s="77"/>
      <c r="T22" s="78">
        <f>SUM(E22:S22)</f>
        <v>12</v>
      </c>
      <c r="U22" s="79"/>
      <c r="V22" s="80">
        <v>0.5131944444444444</v>
      </c>
      <c r="W22" s="81" t="s">
        <v>15</v>
      </c>
      <c r="X22" s="82"/>
      <c r="Y22" s="82"/>
      <c r="Z22" s="83"/>
      <c r="AA22" s="83"/>
      <c r="AB22" s="84"/>
      <c r="AC22" s="85" t="str">
        <f>TEXT((V23-V22+0.00000000000001),"[hh].mm.ss")</f>
        <v>02.42.00</v>
      </c>
    </row>
    <row r="23" spans="1:29" ht="15.75">
      <c r="A23" s="86"/>
      <c r="B23" s="87"/>
      <c r="C23" s="88"/>
      <c r="D23" s="89"/>
      <c r="E23" s="90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2"/>
      <c r="U23" s="93"/>
      <c r="V23" s="80">
        <v>0.6256944444444444</v>
      </c>
      <c r="W23" s="95" t="s">
        <v>16</v>
      </c>
      <c r="X23" s="96"/>
      <c r="Y23" s="96"/>
      <c r="Z23" s="97"/>
      <c r="AA23" s="96"/>
      <c r="AB23" s="98"/>
      <c r="AC23" s="99" t="str">
        <f>TEXT(IF($E21="","",(IF($E22="",T21/(15-(COUNTIF($E21:$S21,""))),(IF($E23="",(T21+T22)/(30-(COUNTIF($E21:$S21,"")+COUNTIF($E22:$S22,""))),(T21+T22+T23)/(45-(COUNTIF($E21:$S21,"")+COUNTIF($E22:$S22,"")+COUNTIF($E23:$S23,"")))))))),"0,00")</f>
        <v>0,01</v>
      </c>
    </row>
    <row r="24" spans="1:29" ht="15.75">
      <c r="A24" s="53"/>
      <c r="B24" s="54" t="s">
        <v>22</v>
      </c>
      <c r="C24" s="55"/>
      <c r="D24" s="56"/>
      <c r="E24" s="57">
        <v>2</v>
      </c>
      <c r="F24" s="58">
        <v>5</v>
      </c>
      <c r="G24" s="58">
        <v>0</v>
      </c>
      <c r="H24" s="58">
        <v>2</v>
      </c>
      <c r="I24" s="58">
        <v>2</v>
      </c>
      <c r="J24" s="58">
        <v>2</v>
      </c>
      <c r="K24" s="58">
        <v>2</v>
      </c>
      <c r="L24" s="58">
        <v>3</v>
      </c>
      <c r="M24" s="58"/>
      <c r="N24" s="58"/>
      <c r="O24" s="58"/>
      <c r="P24" s="58"/>
      <c r="Q24" s="58"/>
      <c r="R24" s="58"/>
      <c r="S24" s="58"/>
      <c r="T24" s="59">
        <f>SUM(E24:S24)</f>
        <v>18</v>
      </c>
      <c r="U24" s="60"/>
      <c r="V24" s="61">
        <f>SUM(T24:T27)+IF(ISNUMBER(U24),U24,0)+IF(ISNUMBER(U26),U26,0)+IF(ISNUMBER(U27),U27,0)</f>
        <v>44</v>
      </c>
      <c r="W24" s="62">
        <f>COUNTIF($E24:$S24,0)+COUNTIF($E25:$S25,0)+COUNTIF($E26:$S26,0)+COUNTIF($E27:$S27,0)</f>
        <v>7</v>
      </c>
      <c r="X24" s="62">
        <f>COUNTIF($E24:$S24,1)+COUNTIF($E25:$S25,1)+COUNTIF($E26:$S26,1)+COUNTIF($E27:$S27,1)</f>
        <v>4</v>
      </c>
      <c r="Y24" s="62">
        <f>COUNTIF($E24:$S24,2)+COUNTIF($E25:$S25,2)+COUNTIF($E26:$S26,2)+COUNTIF($E27:$S27,2)</f>
        <v>7</v>
      </c>
      <c r="Z24" s="62">
        <f>COUNTIF($E24:$S24,3)+COUNTIF($E25:$S25,3)+COUNTIF($E26:$S26,3)+COUNTIF($E27:$S27,3)</f>
        <v>2</v>
      </c>
      <c r="AA24" s="62">
        <f>COUNTIF($E24:$S24,5)+COUNTIF($E25:$S25,5)+COUNTIF($E26:$S26,5)+COUNTIF($E27:$S27,5)</f>
        <v>4</v>
      </c>
      <c r="AB24" s="63">
        <f>COUNTIF($E24:$S24,"5*")+COUNTIF($E25:$S25,"5*")+COUNTIF($E26:$S26,"5*")</f>
        <v>0</v>
      </c>
      <c r="AC24" s="64">
        <f>COUNTIF($E24:$S24,20)+COUNTIF($E25:$S25,20)+COUNTIF($E26:$S26,20)</f>
        <v>0</v>
      </c>
    </row>
    <row r="25" spans="1:29" ht="15.75">
      <c r="A25" s="128">
        <v>5</v>
      </c>
      <c r="B25" s="65">
        <v>11</v>
      </c>
      <c r="C25" s="66"/>
      <c r="D25" s="67"/>
      <c r="E25" s="68">
        <v>1</v>
      </c>
      <c r="F25" s="69">
        <v>5</v>
      </c>
      <c r="G25" s="69">
        <v>0</v>
      </c>
      <c r="H25" s="69">
        <v>0</v>
      </c>
      <c r="I25" s="69">
        <v>5</v>
      </c>
      <c r="J25" s="69">
        <v>1</v>
      </c>
      <c r="K25" s="69">
        <v>1</v>
      </c>
      <c r="L25" s="69">
        <v>0</v>
      </c>
      <c r="M25" s="69"/>
      <c r="N25" s="69"/>
      <c r="O25" s="69"/>
      <c r="P25" s="69"/>
      <c r="Q25" s="69"/>
      <c r="R25" s="69"/>
      <c r="S25" s="69"/>
      <c r="T25" s="70">
        <f>SUM(E25:S25)</f>
        <v>13</v>
      </c>
      <c r="U25" s="71"/>
      <c r="V25" s="72"/>
      <c r="W25" s="73"/>
      <c r="X25" s="73"/>
      <c r="Y25" s="73"/>
      <c r="Z25" s="73"/>
      <c r="AA25" s="73"/>
      <c r="AB25" s="74"/>
      <c r="AC25" s="75"/>
    </row>
    <row r="26" spans="1:29" ht="16.5" customHeight="1">
      <c r="A26" s="128"/>
      <c r="B26" s="65" t="s">
        <v>18</v>
      </c>
      <c r="C26" s="66"/>
      <c r="D26" s="67"/>
      <c r="E26" s="76">
        <v>1</v>
      </c>
      <c r="F26" s="77">
        <v>2</v>
      </c>
      <c r="G26" s="77">
        <v>0</v>
      </c>
      <c r="H26" s="77">
        <v>5</v>
      </c>
      <c r="I26" s="77">
        <v>3</v>
      </c>
      <c r="J26" s="77">
        <v>2</v>
      </c>
      <c r="K26" s="77">
        <v>0</v>
      </c>
      <c r="L26" s="77">
        <v>0</v>
      </c>
      <c r="M26" s="77"/>
      <c r="N26" s="77"/>
      <c r="O26" s="77"/>
      <c r="P26" s="77"/>
      <c r="Q26" s="77"/>
      <c r="R26" s="77"/>
      <c r="S26" s="77"/>
      <c r="T26" s="78">
        <f>SUM(E26:S26)</f>
        <v>13</v>
      </c>
      <c r="U26" s="79"/>
      <c r="V26" s="80">
        <v>0.5145833333333333</v>
      </c>
      <c r="W26" s="81" t="s">
        <v>15</v>
      </c>
      <c r="X26" s="82"/>
      <c r="Y26" s="82"/>
      <c r="Z26" s="83"/>
      <c r="AA26" s="83"/>
      <c r="AB26" s="84"/>
      <c r="AC26" s="85" t="str">
        <f>TEXT((V27-V26+0.00000000000001),"[hh].mm.ss")</f>
        <v>03.29.00</v>
      </c>
    </row>
    <row r="27" spans="1:29" ht="15.75">
      <c r="A27" s="86"/>
      <c r="B27" s="87"/>
      <c r="C27" s="88"/>
      <c r="D27" s="89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2"/>
      <c r="U27" s="93"/>
      <c r="V27" s="94">
        <v>0.6597222222222222</v>
      </c>
      <c r="W27" s="95" t="s">
        <v>16</v>
      </c>
      <c r="X27" s="96"/>
      <c r="Y27" s="96"/>
      <c r="Z27" s="97"/>
      <c r="AA27" s="96"/>
      <c r="AB27" s="98"/>
      <c r="AC27" s="99" t="str">
        <f>TEXT(IF($E25="","",(IF($E26="",T25/(15-(COUNTIF($E25:$S25,""))),(IF($E27="",(T25+T26)/(30-(COUNTIF($E25:$S25,"")+COUNTIF($E26:$S26,""))),(T25+T26+T27)/(45-(COUNTIF($E25:$S25,"")+COUNTIF($E26:$S26,"")+COUNTIF($E27:$S27,"")))))))),"0,00")</f>
        <v>0,02</v>
      </c>
    </row>
  </sheetData>
  <mergeCells count="9">
    <mergeCell ref="A25:A26"/>
    <mergeCell ref="A9:A10"/>
    <mergeCell ref="A13:A14"/>
    <mergeCell ref="A17:A18"/>
    <mergeCell ref="A21:A22"/>
    <mergeCell ref="D1:S1"/>
    <mergeCell ref="D2:S2"/>
    <mergeCell ref="E3:AB3"/>
    <mergeCell ref="W6:AC6"/>
  </mergeCells>
  <printOptions/>
  <pageMargins left="0.7479166666666667" right="0.7479166666666667" top="0.5902777777777778" bottom="0.39375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workbookViewId="0" topLeftCell="A1">
      <selection activeCell="AC3" sqref="AC3"/>
    </sheetView>
  </sheetViews>
  <sheetFormatPr defaultColWidth="9.140625" defaultRowHeight="12.75"/>
  <cols>
    <col min="1" max="1" width="6.28125" style="0" customWidth="1"/>
    <col min="5" max="19" width="4.57421875" style="0" customWidth="1"/>
    <col min="22" max="22" width="12.421875" style="0" customWidth="1"/>
    <col min="23" max="28" width="4.57421875" style="0" customWidth="1"/>
    <col min="29" max="29" width="9.57421875" style="0" customWidth="1"/>
  </cols>
  <sheetData>
    <row r="1" spans="1:29" ht="40.5" customHeight="1">
      <c r="A1" s="1"/>
      <c r="B1" s="2"/>
      <c r="C1" s="3"/>
      <c r="D1" s="124" t="s">
        <v>0</v>
      </c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4"/>
      <c r="U1" s="4"/>
      <c r="V1" s="4"/>
      <c r="W1" s="4"/>
      <c r="X1" s="4"/>
      <c r="Y1" s="4"/>
      <c r="Z1" s="4"/>
      <c r="AA1" s="4"/>
      <c r="AB1" s="4"/>
      <c r="AC1" s="5"/>
    </row>
    <row r="2" spans="1:29" ht="45.75" customHeight="1">
      <c r="A2" s="6"/>
      <c r="B2" s="7"/>
      <c r="C2" s="8"/>
      <c r="D2" s="125" t="s">
        <v>1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9"/>
      <c r="U2" s="9"/>
      <c r="V2" s="9"/>
      <c r="W2" s="9"/>
      <c r="X2" s="9"/>
      <c r="Y2" s="9"/>
      <c r="Z2" s="9"/>
      <c r="AA2" s="9"/>
      <c r="AB2" s="10"/>
      <c r="AC2" s="107" t="s">
        <v>23</v>
      </c>
    </row>
    <row r="3" spans="1:29" ht="36.75">
      <c r="A3" s="12"/>
      <c r="B3" s="13"/>
      <c r="C3" s="14"/>
      <c r="D3" s="14"/>
      <c r="E3" s="126" t="s">
        <v>3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08">
        <v>1</v>
      </c>
    </row>
    <row r="4" spans="1:29" ht="15">
      <c r="A4" s="16">
        <v>0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9"/>
      <c r="W4" s="18"/>
      <c r="X4" s="18"/>
      <c r="Y4" s="18"/>
      <c r="Z4" s="18"/>
      <c r="AA4" s="20"/>
      <c r="AB4" s="18"/>
      <c r="AC4" s="21"/>
    </row>
    <row r="5" spans="1:29" ht="15.75">
      <c r="A5" s="22"/>
      <c r="B5" s="23"/>
      <c r="C5" s="24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  <c r="P5" s="25"/>
      <c r="Q5" s="25"/>
      <c r="R5" s="25"/>
      <c r="S5" s="25"/>
      <c r="T5" s="27"/>
      <c r="U5" s="27"/>
      <c r="V5" s="28">
        <v>40768</v>
      </c>
      <c r="W5" s="29"/>
      <c r="X5" s="29"/>
      <c r="Y5" s="29"/>
      <c r="Z5" s="27"/>
      <c r="AA5" s="30"/>
      <c r="AB5" s="31"/>
      <c r="AC5" s="32"/>
    </row>
    <row r="6" spans="1:29" s="41" customFormat="1" ht="15">
      <c r="A6" s="33" t="s">
        <v>4</v>
      </c>
      <c r="B6" s="34" t="s">
        <v>5</v>
      </c>
      <c r="C6" s="35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8" t="s">
        <v>6</v>
      </c>
      <c r="U6" s="38"/>
      <c r="V6" s="39"/>
      <c r="W6" s="127" t="s">
        <v>7</v>
      </c>
      <c r="X6" s="127"/>
      <c r="Y6" s="127"/>
      <c r="Z6" s="127"/>
      <c r="AA6" s="127"/>
      <c r="AB6" s="127"/>
      <c r="AC6" s="127"/>
    </row>
    <row r="7" spans="1:29" s="41" customFormat="1" ht="15">
      <c r="A7" s="42"/>
      <c r="B7" s="43" t="s">
        <v>8</v>
      </c>
      <c r="C7" s="44"/>
      <c r="D7" s="45"/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6">
        <v>8</v>
      </c>
      <c r="M7" s="46">
        <v>9</v>
      </c>
      <c r="N7" s="46">
        <v>10</v>
      </c>
      <c r="O7" s="46">
        <v>11</v>
      </c>
      <c r="P7" s="46">
        <v>12</v>
      </c>
      <c r="Q7" s="46">
        <v>13</v>
      </c>
      <c r="R7" s="46">
        <v>14</v>
      </c>
      <c r="S7" s="46">
        <v>15</v>
      </c>
      <c r="T7" s="47" t="s">
        <v>9</v>
      </c>
      <c r="U7" s="47" t="s">
        <v>10</v>
      </c>
      <c r="V7" s="48" t="s">
        <v>11</v>
      </c>
      <c r="W7" s="49">
        <v>0</v>
      </c>
      <c r="X7" s="50">
        <v>1</v>
      </c>
      <c r="Y7" s="50">
        <v>2</v>
      </c>
      <c r="Z7" s="50">
        <v>3</v>
      </c>
      <c r="AA7" s="50">
        <v>5</v>
      </c>
      <c r="AB7" s="51" t="s">
        <v>12</v>
      </c>
      <c r="AC7" s="52">
        <v>20</v>
      </c>
    </row>
    <row r="8" spans="1:29" ht="15.75">
      <c r="A8" s="53"/>
      <c r="B8" s="54" t="s">
        <v>24</v>
      </c>
      <c r="C8" s="55"/>
      <c r="D8" s="56"/>
      <c r="E8" s="57">
        <v>1</v>
      </c>
      <c r="F8" s="58">
        <v>1</v>
      </c>
      <c r="G8" s="58">
        <v>0</v>
      </c>
      <c r="H8" s="58">
        <v>0</v>
      </c>
      <c r="I8" s="58">
        <v>0</v>
      </c>
      <c r="J8" s="58">
        <v>1</v>
      </c>
      <c r="K8" s="58">
        <v>2</v>
      </c>
      <c r="L8" s="58">
        <v>0</v>
      </c>
      <c r="M8" s="58"/>
      <c r="N8" s="58"/>
      <c r="O8" s="58"/>
      <c r="P8" s="58"/>
      <c r="Q8" s="58"/>
      <c r="R8" s="58"/>
      <c r="S8" s="58"/>
      <c r="T8" s="59">
        <f>SUM(E8:S8)</f>
        <v>5</v>
      </c>
      <c r="U8" s="60"/>
      <c r="V8" s="61">
        <f>SUM(T8:T11)+IF(ISNUMBER(U8),U8,0)+IF(ISNUMBER(U10),U10,0)+IF(ISNUMBER(U11),U11,0)</f>
        <v>16</v>
      </c>
      <c r="W8" s="62">
        <f>COUNTIF($E8:$S8,0)+COUNTIF($E9:$S9,0)+COUNTIF($E10:$S10,0)+COUNTIF($E11:$S11,0)</f>
        <v>15</v>
      </c>
      <c r="X8" s="62">
        <f>COUNTIF($E8:$S8,1)+COUNTIF($E9:$S9,1)+COUNTIF($E10:$S10,1)+COUNTIF($E11:$S11,1)</f>
        <v>5</v>
      </c>
      <c r="Y8" s="62">
        <f>COUNTIF($E8:$S8,2)+COUNTIF($E9:$S9,2)+COUNTIF($E10:$S10,2)+COUNTIF($E11:$S11,2)</f>
        <v>1</v>
      </c>
      <c r="Z8" s="62">
        <f>COUNTIF($E8:$S8,3)+COUNTIF($E9:$S9,3)+COUNTIF($E10:$S10,3)+COUNTIF($E11:$S11,3)</f>
        <v>3</v>
      </c>
      <c r="AA8" s="62">
        <f>COUNTIF($E8:$S8,5)+COUNTIF($E9:$S9,5)+COUNTIF($E10:$S10,5)+COUNTIF($E11:$S11,5)</f>
        <v>0</v>
      </c>
      <c r="AB8" s="63">
        <f>COUNTIF($E8:$S8,"5*")+COUNTIF($E9:$S9,"5*")+COUNTIF($E10:$S10,"5*")</f>
        <v>0</v>
      </c>
      <c r="AC8" s="64">
        <f>COUNTIF($E8:$S8,20)+COUNTIF($E9:$S9,20)+COUNTIF($E10:$S10,20)</f>
        <v>0</v>
      </c>
    </row>
    <row r="9" spans="1:29" ht="15.75">
      <c r="A9" s="128">
        <v>1</v>
      </c>
      <c r="B9" s="65">
        <v>55</v>
      </c>
      <c r="C9" s="66"/>
      <c r="D9" s="67"/>
      <c r="E9" s="68">
        <v>3</v>
      </c>
      <c r="F9" s="69">
        <v>3</v>
      </c>
      <c r="G9" s="69">
        <v>0</v>
      </c>
      <c r="H9" s="69">
        <v>0</v>
      </c>
      <c r="I9" s="69">
        <v>1</v>
      </c>
      <c r="J9" s="69">
        <v>0</v>
      </c>
      <c r="K9" s="69">
        <v>0</v>
      </c>
      <c r="L9" s="69">
        <v>0</v>
      </c>
      <c r="M9" s="69"/>
      <c r="N9" s="69"/>
      <c r="O9" s="69"/>
      <c r="P9" s="69"/>
      <c r="Q9" s="69"/>
      <c r="R9" s="69"/>
      <c r="S9" s="69"/>
      <c r="T9" s="70">
        <f>SUM(E9:S9)</f>
        <v>7</v>
      </c>
      <c r="U9" s="71"/>
      <c r="V9" s="72"/>
      <c r="W9" s="73"/>
      <c r="X9" s="73"/>
      <c r="Y9" s="73"/>
      <c r="Z9" s="73"/>
      <c r="AA9" s="73"/>
      <c r="AB9" s="74"/>
      <c r="AC9" s="75"/>
    </row>
    <row r="10" spans="1:29" ht="15.75">
      <c r="A10" s="128"/>
      <c r="B10" s="65" t="s">
        <v>20</v>
      </c>
      <c r="C10" s="66"/>
      <c r="D10" s="67"/>
      <c r="E10" s="76">
        <v>0</v>
      </c>
      <c r="F10" s="77">
        <v>3</v>
      </c>
      <c r="G10" s="77">
        <v>0</v>
      </c>
      <c r="H10" s="77">
        <v>0</v>
      </c>
      <c r="I10" s="77">
        <v>1</v>
      </c>
      <c r="J10" s="77">
        <v>0</v>
      </c>
      <c r="K10" s="77">
        <v>0</v>
      </c>
      <c r="L10" s="77">
        <v>0</v>
      </c>
      <c r="M10" s="77"/>
      <c r="N10" s="77"/>
      <c r="O10" s="77"/>
      <c r="P10" s="77"/>
      <c r="Q10" s="77"/>
      <c r="R10" s="77"/>
      <c r="S10" s="77"/>
      <c r="T10" s="78">
        <f>SUM(E10:S10)</f>
        <v>4</v>
      </c>
      <c r="U10" s="79"/>
      <c r="V10" s="80">
        <v>0.5104166666666666</v>
      </c>
      <c r="W10" s="81" t="s">
        <v>15</v>
      </c>
      <c r="X10" s="82"/>
      <c r="Y10" s="82"/>
      <c r="Z10" s="83"/>
      <c r="AA10" s="83"/>
      <c r="AB10" s="84"/>
      <c r="AC10" s="85" t="str">
        <f>TEXT((V11-V10+0.00000000000001),"[hh].mm.ss")</f>
        <v>03.17.00</v>
      </c>
    </row>
    <row r="11" spans="1:29" ht="15.75">
      <c r="A11" s="86"/>
      <c r="B11" s="87"/>
      <c r="C11" s="88"/>
      <c r="D11" s="89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2"/>
      <c r="U11" s="93"/>
      <c r="V11" s="80">
        <v>0.6472222222222223</v>
      </c>
      <c r="W11" s="95" t="s">
        <v>16</v>
      </c>
      <c r="X11" s="96"/>
      <c r="Y11" s="96"/>
      <c r="Z11" s="97"/>
      <c r="AA11" s="96"/>
      <c r="AB11" s="98"/>
      <c r="AC11" s="99" t="str">
        <f>TEXT(IF($E9="","",(IF($E10="",T9/(15-(COUNTIF($E9:$S9,""))),(IF($E11="",(T9+T10)/(30-(COUNTIF($E9:$S9,"")+COUNTIF($E10:$S10,""))),(T9+T10+T11)/(45-(COUNTIF($E9:$S9,"")+COUNTIF($E10:$S10,"")+COUNTIF($E11:$S11,"")))))))),"0,00")</f>
        <v>0,01</v>
      </c>
    </row>
    <row r="12" spans="1:29" ht="15.75">
      <c r="A12" s="53"/>
      <c r="B12" s="54" t="s">
        <v>25</v>
      </c>
      <c r="C12" s="100"/>
      <c r="D12" s="101"/>
      <c r="E12" s="57">
        <v>1</v>
      </c>
      <c r="F12" s="58">
        <v>3</v>
      </c>
      <c r="G12" s="58">
        <v>5</v>
      </c>
      <c r="H12" s="58">
        <v>1</v>
      </c>
      <c r="I12" s="58">
        <v>2</v>
      </c>
      <c r="J12" s="58">
        <v>0</v>
      </c>
      <c r="K12" s="58">
        <v>0</v>
      </c>
      <c r="L12" s="58">
        <v>1</v>
      </c>
      <c r="M12" s="58"/>
      <c r="N12" s="58"/>
      <c r="O12" s="58"/>
      <c r="P12" s="58"/>
      <c r="Q12" s="58"/>
      <c r="R12" s="58"/>
      <c r="S12" s="58"/>
      <c r="T12" s="59">
        <f>SUM(E12:S12)</f>
        <v>13</v>
      </c>
      <c r="U12" s="60"/>
      <c r="V12" s="61">
        <f>SUM(T12:T15)+IF(ISNUMBER(U12),U12,0)+IF(ISNUMBER(U14),U14,0)+IF(ISNUMBER(U15),U15,0)</f>
        <v>28</v>
      </c>
      <c r="W12" s="62">
        <f>COUNTIF($E12:$S12,0)+COUNTIF($E13:$S13,0)+COUNTIF($E14:$S14,0)+COUNTIF($E15:$S15,0)</f>
        <v>11</v>
      </c>
      <c r="X12" s="62">
        <f>COUNTIF($E12:$S12,1)+COUNTIF($E13:$S13,1)+COUNTIF($E14:$S14,1)+COUNTIF($E15:$S15,1)</f>
        <v>8</v>
      </c>
      <c r="Y12" s="62">
        <f>COUNTIF($E12:$S12,2)+COUNTIF($E13:$S13,2)+COUNTIF($E14:$S14,2)+COUNTIF($E15:$S15,2)</f>
        <v>1</v>
      </c>
      <c r="Z12" s="62">
        <f>COUNTIF($E12:$S12,3)+COUNTIF($E13:$S13,3)+COUNTIF($E14:$S14,3)+COUNTIF($E15:$S15,3)</f>
        <v>1</v>
      </c>
      <c r="AA12" s="62">
        <f>COUNTIF($E12:$S12,5)+COUNTIF($E13:$S13,5)+COUNTIF($E14:$S14,5)+COUNTIF($E15:$S15,5)</f>
        <v>3</v>
      </c>
      <c r="AB12" s="63">
        <f>COUNTIF($E12:$S12,"5*")+COUNTIF($E13:$S13,"5*")+COUNTIF($E14:$S14,"5*")</f>
        <v>0</v>
      </c>
      <c r="AC12" s="64">
        <f>COUNTIF($E12:$S12,20)+COUNTIF($E13:$S13,20)+COUNTIF($E14:$S14,20)</f>
        <v>0</v>
      </c>
    </row>
    <row r="13" spans="1:29" ht="15.75">
      <c r="A13" s="128">
        <v>2</v>
      </c>
      <c r="B13" s="65">
        <v>38</v>
      </c>
      <c r="C13" s="66"/>
      <c r="D13" s="67"/>
      <c r="E13" s="68">
        <v>1</v>
      </c>
      <c r="F13" s="69">
        <v>1</v>
      </c>
      <c r="G13" s="69">
        <v>0</v>
      </c>
      <c r="H13" s="69">
        <v>5</v>
      </c>
      <c r="I13" s="69">
        <v>5</v>
      </c>
      <c r="J13" s="69">
        <v>0</v>
      </c>
      <c r="K13" s="69">
        <v>0</v>
      </c>
      <c r="L13" s="69">
        <v>0</v>
      </c>
      <c r="M13" s="69"/>
      <c r="N13" s="69"/>
      <c r="O13" s="69"/>
      <c r="P13" s="69"/>
      <c r="Q13" s="69"/>
      <c r="R13" s="69"/>
      <c r="S13" s="69"/>
      <c r="T13" s="70">
        <f>SUM(E13:S13)</f>
        <v>12</v>
      </c>
      <c r="U13" s="71"/>
      <c r="V13" s="40"/>
      <c r="W13" s="73"/>
      <c r="X13" s="73"/>
      <c r="Y13" s="73"/>
      <c r="Z13" s="73"/>
      <c r="AA13" s="73"/>
      <c r="AB13" s="74"/>
      <c r="AC13" s="75"/>
    </row>
    <row r="14" spans="1:29" ht="16.5" customHeight="1">
      <c r="A14" s="128"/>
      <c r="B14" s="65" t="s">
        <v>20</v>
      </c>
      <c r="C14" s="66"/>
      <c r="D14" s="67"/>
      <c r="E14" s="76">
        <v>1</v>
      </c>
      <c r="F14" s="77">
        <v>0</v>
      </c>
      <c r="G14" s="77">
        <v>1</v>
      </c>
      <c r="H14" s="77">
        <v>0</v>
      </c>
      <c r="I14" s="77">
        <v>1</v>
      </c>
      <c r="J14" s="77">
        <v>0</v>
      </c>
      <c r="K14" s="77">
        <v>0</v>
      </c>
      <c r="L14" s="77">
        <v>0</v>
      </c>
      <c r="M14" s="77"/>
      <c r="N14" s="77"/>
      <c r="O14" s="77"/>
      <c r="P14" s="77"/>
      <c r="Q14" s="77"/>
      <c r="R14" s="77"/>
      <c r="S14" s="77"/>
      <c r="T14" s="78">
        <f>SUM(E14:S14)</f>
        <v>3</v>
      </c>
      <c r="U14" s="79"/>
      <c r="V14" s="80">
        <v>0.5076388888888889</v>
      </c>
      <c r="W14" s="81" t="s">
        <v>15</v>
      </c>
      <c r="X14" s="82"/>
      <c r="Y14" s="82"/>
      <c r="Z14" s="83"/>
      <c r="AA14" s="83"/>
      <c r="AB14" s="84"/>
      <c r="AC14" s="85" t="str">
        <f>TEXT((V15-V14+0.00000000000001),"[hh].mm.ss")</f>
        <v>02.57.00</v>
      </c>
    </row>
    <row r="15" spans="1:29" ht="15.75">
      <c r="A15" s="86"/>
      <c r="B15" s="87"/>
      <c r="C15" s="88"/>
      <c r="D15" s="89"/>
      <c r="E15" s="103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5"/>
      <c r="U15" s="106"/>
      <c r="V15" s="80">
        <v>0.6305555555555555</v>
      </c>
      <c r="W15" s="95" t="s">
        <v>16</v>
      </c>
      <c r="X15" s="96"/>
      <c r="Y15" s="96"/>
      <c r="Z15" s="97"/>
      <c r="AA15" s="96"/>
      <c r="AB15" s="98"/>
      <c r="AC15" s="99" t="str">
        <f>TEXT(IF($E13="","",(IF($E14="",T13/(15-(COUNTIF($E13:$S13,""))),(IF($E15="",(T13+T14)/(30-(COUNTIF($E13:$S13,"")+COUNTIF($E14:$S14,""))),(T13+T14+T15)/(45-(COUNTIF($E13:$S13,"")+COUNTIF($E14:$S14,"")+COUNTIF($E15:$S15,"")))))))),"0,00")</f>
        <v>0,01</v>
      </c>
    </row>
    <row r="16" spans="1:29" ht="15.75">
      <c r="A16" s="53"/>
      <c r="B16" s="54" t="s">
        <v>26</v>
      </c>
      <c r="C16" s="55"/>
      <c r="D16" s="56"/>
      <c r="E16" s="57">
        <v>1</v>
      </c>
      <c r="F16" s="58">
        <v>5</v>
      </c>
      <c r="G16" s="58">
        <v>0</v>
      </c>
      <c r="H16" s="58">
        <v>2</v>
      </c>
      <c r="I16" s="58">
        <v>5</v>
      </c>
      <c r="J16" s="58">
        <v>2</v>
      </c>
      <c r="K16" s="58">
        <v>1</v>
      </c>
      <c r="L16" s="58">
        <v>0</v>
      </c>
      <c r="M16" s="58"/>
      <c r="N16" s="58"/>
      <c r="O16" s="58"/>
      <c r="P16" s="58"/>
      <c r="Q16" s="58"/>
      <c r="R16" s="58"/>
      <c r="S16" s="58"/>
      <c r="T16" s="59">
        <f>SUM(E16:S16)</f>
        <v>16</v>
      </c>
      <c r="U16" s="60"/>
      <c r="V16" s="61">
        <f>SUM(T16:T19)+IF(ISNUMBER(U16),U16,0)+IF(ISNUMBER(U18),U18,0)+IF(ISNUMBER(U19),U19,0)</f>
        <v>31</v>
      </c>
      <c r="W16" s="62">
        <f>COUNTIF($E16:$S16,0)+COUNTIF($E17:$S17,0)+COUNTIF($E18:$S18,0)+COUNTIF($E19:$S19,0)</f>
        <v>12</v>
      </c>
      <c r="X16" s="62">
        <f>COUNTIF($E16:$S16,1)+COUNTIF($E17:$S17,1)+COUNTIF($E18:$S18,1)+COUNTIF($E19:$S19,1)</f>
        <v>4</v>
      </c>
      <c r="Y16" s="62">
        <f>COUNTIF($E16:$S16,2)+COUNTIF($E17:$S17,2)+COUNTIF($E18:$S18,2)+COUNTIF($E19:$S19,2)</f>
        <v>3</v>
      </c>
      <c r="Z16" s="62">
        <f>COUNTIF($E16:$S16,3)+COUNTIF($E17:$S17,3)+COUNTIF($E18:$S18,3)+COUNTIF($E19:$S19,3)</f>
        <v>2</v>
      </c>
      <c r="AA16" s="62">
        <f>COUNTIF($E16:$S16,5)+COUNTIF($E17:$S17,5)+COUNTIF($E18:$S18,5)+COUNTIF($E19:$S19,5)</f>
        <v>3</v>
      </c>
      <c r="AB16" s="63">
        <f>COUNTIF($E16:$S16,"5*")+COUNTIF($E17:$S17,"5*")+COUNTIF($E18:$S18,"5*")</f>
        <v>0</v>
      </c>
      <c r="AC16" s="64">
        <f>COUNTIF($E16:$S16,20)+COUNTIF($E17:$S17,20)+COUNTIF($E18:$S18,20)</f>
        <v>0</v>
      </c>
    </row>
    <row r="17" spans="1:29" ht="15.75">
      <c r="A17" s="128">
        <v>3</v>
      </c>
      <c r="B17" s="65">
        <v>36</v>
      </c>
      <c r="C17" s="66"/>
      <c r="D17" s="67"/>
      <c r="E17" s="68">
        <v>0</v>
      </c>
      <c r="F17" s="69">
        <v>3</v>
      </c>
      <c r="G17" s="69">
        <v>0</v>
      </c>
      <c r="H17" s="69">
        <v>0</v>
      </c>
      <c r="I17" s="69">
        <v>2</v>
      </c>
      <c r="J17" s="69">
        <v>0</v>
      </c>
      <c r="K17" s="69">
        <v>0</v>
      </c>
      <c r="L17" s="69">
        <v>0</v>
      </c>
      <c r="M17" s="69"/>
      <c r="N17" s="69"/>
      <c r="O17" s="69"/>
      <c r="P17" s="69"/>
      <c r="Q17" s="69"/>
      <c r="R17" s="69"/>
      <c r="S17" s="69"/>
      <c r="T17" s="70">
        <f>SUM(E17:S17)</f>
        <v>5</v>
      </c>
      <c r="U17" s="71"/>
      <c r="V17" s="72"/>
      <c r="W17" s="73"/>
      <c r="X17" s="73"/>
      <c r="Y17" s="73"/>
      <c r="Z17" s="73"/>
      <c r="AA17" s="73"/>
      <c r="AB17" s="74"/>
      <c r="AC17" s="75"/>
    </row>
    <row r="18" spans="1:29" ht="15.75">
      <c r="A18" s="128"/>
      <c r="B18" s="65" t="s">
        <v>18</v>
      </c>
      <c r="C18" s="66"/>
      <c r="D18" s="67"/>
      <c r="E18" s="76">
        <v>1</v>
      </c>
      <c r="F18" s="77">
        <v>1</v>
      </c>
      <c r="G18" s="77">
        <v>0</v>
      </c>
      <c r="H18" s="77">
        <v>0</v>
      </c>
      <c r="I18" s="77">
        <v>3</v>
      </c>
      <c r="J18" s="77">
        <v>0</v>
      </c>
      <c r="K18" s="77">
        <v>0</v>
      </c>
      <c r="L18" s="77">
        <v>5</v>
      </c>
      <c r="M18" s="77"/>
      <c r="N18" s="77"/>
      <c r="O18" s="77"/>
      <c r="P18" s="77"/>
      <c r="Q18" s="77"/>
      <c r="R18" s="77"/>
      <c r="S18" s="77"/>
      <c r="T18" s="78">
        <f>SUM(E18:S18)</f>
        <v>10</v>
      </c>
      <c r="U18" s="79"/>
      <c r="V18" s="80">
        <v>0.5090277777777777</v>
      </c>
      <c r="W18" s="81" t="s">
        <v>15</v>
      </c>
      <c r="X18" s="82"/>
      <c r="Y18" s="82"/>
      <c r="Z18" s="83"/>
      <c r="AA18" s="83"/>
      <c r="AB18" s="84"/>
      <c r="AC18" s="85" t="str">
        <f>TEXT((V19-V18+0.00000000000001),"[hh].mm.ss")</f>
        <v>02.58.00</v>
      </c>
    </row>
    <row r="19" spans="1:29" ht="15.75">
      <c r="A19" s="86"/>
      <c r="B19" s="87"/>
      <c r="C19" s="88"/>
      <c r="D19" s="89"/>
      <c r="E19" s="90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2"/>
      <c r="U19" s="93"/>
      <c r="V19" s="80">
        <v>0.6326388888888889</v>
      </c>
      <c r="W19" s="95" t="s">
        <v>16</v>
      </c>
      <c r="X19" s="96"/>
      <c r="Y19" s="96"/>
      <c r="Z19" s="97"/>
      <c r="AA19" s="96"/>
      <c r="AB19" s="98"/>
      <c r="AC19" s="99" t="str">
        <f>TEXT(IF($E17="","",(IF($E18="",T17/(15-(COUNTIF($E17:$S17,""))),(IF($E19="",(T17+T18)/(30-(COUNTIF($E17:$S17,"")+COUNTIF($E18:$S18,""))),(T17+T18+T19)/(45-(COUNTIF($E17:$S17,"")+COUNTIF($E18:$S18,"")+COUNTIF($E19:$S19,"")))))))),"0,00")</f>
        <v>0,01</v>
      </c>
    </row>
    <row r="20" spans="1:29" ht="15.75">
      <c r="A20" s="53"/>
      <c r="B20" s="54" t="s">
        <v>27</v>
      </c>
      <c r="C20" s="55"/>
      <c r="D20" s="56"/>
      <c r="E20" s="57">
        <v>2</v>
      </c>
      <c r="F20" s="58">
        <v>0</v>
      </c>
      <c r="G20" s="58">
        <v>0</v>
      </c>
      <c r="H20" s="58">
        <v>0</v>
      </c>
      <c r="I20" s="58">
        <v>3</v>
      </c>
      <c r="J20" s="58">
        <v>0</v>
      </c>
      <c r="K20" s="58">
        <v>1</v>
      </c>
      <c r="L20" s="58">
        <v>0</v>
      </c>
      <c r="M20" s="58"/>
      <c r="N20" s="58"/>
      <c r="O20" s="58"/>
      <c r="P20" s="58"/>
      <c r="Q20" s="58"/>
      <c r="R20" s="58"/>
      <c r="S20" s="58"/>
      <c r="T20" s="59">
        <f>SUM(E20:S20)</f>
        <v>6</v>
      </c>
      <c r="U20" s="60"/>
      <c r="V20" s="61">
        <f>SUM(T20:T23)+IF(ISNUMBER(U20),U20,0)+IF(ISNUMBER(U22),U22,0)+IF(ISNUMBER(U23),U23,0)</f>
        <v>33</v>
      </c>
      <c r="W20" s="62">
        <f>COUNTIF($E20:$S20,0)+COUNTIF($E21:$S21,0)+COUNTIF($E22:$S22,0)+COUNTIF($E23:$S23,0)</f>
        <v>12</v>
      </c>
      <c r="X20" s="62">
        <f>COUNTIF($E20:$S20,1)+COUNTIF($E21:$S21,1)+COUNTIF($E22:$S22,1)+COUNTIF($E23:$S23,1)</f>
        <v>3</v>
      </c>
      <c r="Y20" s="62">
        <f>COUNTIF($E20:$S20,2)+COUNTIF($E21:$S21,2)+COUNTIF($E22:$S22,2)+COUNTIF($E23:$S23,2)</f>
        <v>1</v>
      </c>
      <c r="Z20" s="62">
        <f>COUNTIF($E20:$S20,3)+COUNTIF($E21:$S21,3)+COUNTIF($E22:$S22,3)+COUNTIF($E23:$S23,3)</f>
        <v>6</v>
      </c>
      <c r="AA20" s="62">
        <f>COUNTIF($E20:$S20,5)+COUNTIF($E21:$S21,5)+COUNTIF($E22:$S22,5)+COUNTIF($E23:$S23,5)</f>
        <v>2</v>
      </c>
      <c r="AB20" s="63">
        <f>COUNTIF($E20:$S20,"5*")+COUNTIF($E21:$S21,"5*")+COUNTIF($E22:$S22,"5*")</f>
        <v>0</v>
      </c>
      <c r="AC20" s="64">
        <f>COUNTIF($E20:$S20,20)+COUNTIF($E21:$S21,20)+COUNTIF($E22:$S22,20)</f>
        <v>0</v>
      </c>
    </row>
    <row r="21" spans="1:29" ht="15.75">
      <c r="A21" s="128">
        <v>4</v>
      </c>
      <c r="B21" s="65">
        <v>32</v>
      </c>
      <c r="C21" s="66"/>
      <c r="D21" s="67"/>
      <c r="E21" s="68">
        <v>3</v>
      </c>
      <c r="F21" s="69">
        <v>3</v>
      </c>
      <c r="G21" s="69">
        <v>0</v>
      </c>
      <c r="H21" s="69">
        <v>0</v>
      </c>
      <c r="I21" s="69">
        <v>5</v>
      </c>
      <c r="J21" s="69">
        <v>5</v>
      </c>
      <c r="K21" s="69">
        <v>3</v>
      </c>
      <c r="L21" s="69">
        <v>0</v>
      </c>
      <c r="M21" s="69"/>
      <c r="N21" s="69"/>
      <c r="O21" s="69"/>
      <c r="P21" s="69"/>
      <c r="Q21" s="69"/>
      <c r="R21" s="69"/>
      <c r="S21" s="69"/>
      <c r="T21" s="70">
        <f>SUM(E21:S21)</f>
        <v>19</v>
      </c>
      <c r="U21" s="71"/>
      <c r="V21" s="72"/>
      <c r="W21" s="73"/>
      <c r="X21" s="73"/>
      <c r="Y21" s="73"/>
      <c r="Z21" s="73"/>
      <c r="AA21" s="73"/>
      <c r="AB21" s="74"/>
      <c r="AC21" s="75"/>
    </row>
    <row r="22" spans="1:29" ht="15.75">
      <c r="A22" s="128"/>
      <c r="B22" s="65" t="s">
        <v>28</v>
      </c>
      <c r="C22" s="66"/>
      <c r="D22" s="67"/>
      <c r="E22" s="76">
        <v>3</v>
      </c>
      <c r="F22" s="77">
        <v>1</v>
      </c>
      <c r="G22" s="77">
        <v>0</v>
      </c>
      <c r="H22" s="77">
        <v>0</v>
      </c>
      <c r="I22" s="77">
        <v>3</v>
      </c>
      <c r="J22" s="77">
        <v>0</v>
      </c>
      <c r="K22" s="77">
        <v>1</v>
      </c>
      <c r="L22" s="77">
        <v>0</v>
      </c>
      <c r="M22" s="77"/>
      <c r="N22" s="77"/>
      <c r="O22" s="77"/>
      <c r="P22" s="77"/>
      <c r="Q22" s="77"/>
      <c r="R22" s="77"/>
      <c r="S22" s="77"/>
      <c r="T22" s="78">
        <f>SUM(E22:S22)</f>
        <v>8</v>
      </c>
      <c r="U22" s="79"/>
      <c r="V22" s="80">
        <v>0.5111111111111111</v>
      </c>
      <c r="W22" s="81" t="s">
        <v>15</v>
      </c>
      <c r="X22" s="82"/>
      <c r="Y22" s="82"/>
      <c r="Z22" s="83"/>
      <c r="AA22" s="83"/>
      <c r="AB22" s="84"/>
      <c r="AC22" s="85" t="str">
        <f>TEXT((V23-V22+0.00000000000001),"[hh].mm.ss")</f>
        <v>03.29.00</v>
      </c>
    </row>
    <row r="23" spans="1:29" ht="15.75">
      <c r="A23" s="86"/>
      <c r="B23" s="87"/>
      <c r="C23" s="88"/>
      <c r="D23" s="89"/>
      <c r="E23" s="90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2"/>
      <c r="U23" s="93"/>
      <c r="V23" s="80">
        <v>0.65625</v>
      </c>
      <c r="W23" s="95" t="s">
        <v>16</v>
      </c>
      <c r="X23" s="96"/>
      <c r="Y23" s="96"/>
      <c r="Z23" s="97"/>
      <c r="AA23" s="96"/>
      <c r="AB23" s="98"/>
      <c r="AC23" s="99" t="str">
        <f>TEXT(IF($E21="","",(IF($E22="",T21/(15-(COUNTIF($E21:$S21,""))),(IF($E23="",(T21+T22)/(30-(COUNTIF($E21:$S21,"")+COUNTIF($E22:$S22,""))),(T21+T22+T23)/(45-(COUNTIF($E21:$S21,"")+COUNTIF($E22:$S22,"")+COUNTIF($E23:$S23,"")))))))),"0,00")</f>
        <v>0,02</v>
      </c>
    </row>
    <row r="24" spans="1:29" ht="15.75">
      <c r="A24" s="53"/>
      <c r="B24" s="54" t="s">
        <v>29</v>
      </c>
      <c r="C24" s="55"/>
      <c r="D24" s="56"/>
      <c r="E24" s="57">
        <v>2</v>
      </c>
      <c r="F24" s="58">
        <v>3</v>
      </c>
      <c r="G24" s="58">
        <v>0</v>
      </c>
      <c r="H24" s="58">
        <v>2</v>
      </c>
      <c r="I24" s="58">
        <v>5</v>
      </c>
      <c r="J24" s="58">
        <v>0</v>
      </c>
      <c r="K24" s="58">
        <v>5</v>
      </c>
      <c r="L24" s="58">
        <v>2</v>
      </c>
      <c r="M24" s="58"/>
      <c r="N24" s="58"/>
      <c r="O24" s="58"/>
      <c r="P24" s="58"/>
      <c r="Q24" s="58"/>
      <c r="R24" s="58"/>
      <c r="S24" s="58"/>
      <c r="T24" s="59">
        <f>SUM(E24:S24)</f>
        <v>19</v>
      </c>
      <c r="U24" s="60"/>
      <c r="V24" s="61">
        <f>SUM(T24:T27)+IF(ISNUMBER(U24),U24,0)+IF(ISNUMBER(U26),U26,0)+IF(ISNUMBER(U27),U27,0)</f>
        <v>43</v>
      </c>
      <c r="W24" s="62">
        <f>COUNTIF($E24:$S24,0)+COUNTIF($E25:$S25,0)+COUNTIF($E26:$S26,0)+COUNTIF($E27:$S27,0)</f>
        <v>9</v>
      </c>
      <c r="X24" s="62">
        <f>COUNTIF($E24:$S24,1)+COUNTIF($E25:$S25,1)+COUNTIF($E26:$S26,1)+COUNTIF($E27:$S27,1)</f>
        <v>3</v>
      </c>
      <c r="Y24" s="62">
        <f>COUNTIF($E24:$S24,2)+COUNTIF($E25:$S25,2)+COUNTIF($E26:$S26,2)+COUNTIF($E27:$S27,2)</f>
        <v>4</v>
      </c>
      <c r="Z24" s="62">
        <f>COUNTIF($E24:$S24,3)+COUNTIF($E25:$S25,3)+COUNTIF($E26:$S26,3)+COUNTIF($E27:$S27,3)</f>
        <v>4</v>
      </c>
      <c r="AA24" s="62">
        <f>COUNTIF($E24:$S24,5)+COUNTIF($E25:$S25,5)+COUNTIF($E26:$S26,5)+COUNTIF($E27:$S27,5)</f>
        <v>4</v>
      </c>
      <c r="AB24" s="63">
        <f>COUNTIF($E24:$S24,"5*")+COUNTIF($E25:$S25,"5*")+COUNTIF($E26:$S26,"5*")</f>
        <v>0</v>
      </c>
      <c r="AC24" s="64">
        <f>COUNTIF($E24:$S24,20)+COUNTIF($E25:$S25,20)+COUNTIF($E26:$S26,20)</f>
        <v>0</v>
      </c>
    </row>
    <row r="25" spans="1:29" ht="15.75">
      <c r="A25" s="128">
        <v>5</v>
      </c>
      <c r="B25" s="65">
        <v>58</v>
      </c>
      <c r="C25" s="66"/>
      <c r="D25" s="67"/>
      <c r="E25" s="68">
        <v>3</v>
      </c>
      <c r="F25" s="69">
        <v>5</v>
      </c>
      <c r="G25" s="69">
        <v>0</v>
      </c>
      <c r="H25" s="69">
        <v>1</v>
      </c>
      <c r="I25" s="69">
        <v>3</v>
      </c>
      <c r="J25" s="69">
        <v>0</v>
      </c>
      <c r="K25" s="69">
        <v>0</v>
      </c>
      <c r="L25" s="69">
        <v>1</v>
      </c>
      <c r="M25" s="69"/>
      <c r="N25" s="69"/>
      <c r="O25" s="69"/>
      <c r="P25" s="69"/>
      <c r="Q25" s="69"/>
      <c r="R25" s="69"/>
      <c r="S25" s="69"/>
      <c r="T25" s="70">
        <f>SUM(E25:S25)</f>
        <v>13</v>
      </c>
      <c r="U25" s="71"/>
      <c r="V25" s="72"/>
      <c r="W25" s="73"/>
      <c r="X25" s="73"/>
      <c r="Y25" s="73"/>
      <c r="Z25" s="73"/>
      <c r="AA25" s="73"/>
      <c r="AB25" s="74"/>
      <c r="AC25" s="75"/>
    </row>
    <row r="26" spans="1:29" ht="15.75">
      <c r="A26" s="128"/>
      <c r="B26" s="65" t="s">
        <v>20</v>
      </c>
      <c r="C26" s="66"/>
      <c r="D26" s="67"/>
      <c r="E26" s="76">
        <v>5</v>
      </c>
      <c r="F26" s="77">
        <v>3</v>
      </c>
      <c r="G26" s="77">
        <v>0</v>
      </c>
      <c r="H26" s="77">
        <v>0</v>
      </c>
      <c r="I26" s="77">
        <v>1</v>
      </c>
      <c r="J26" s="77">
        <v>0</v>
      </c>
      <c r="K26" s="77">
        <v>0</v>
      </c>
      <c r="L26" s="77">
        <v>2</v>
      </c>
      <c r="M26" s="77"/>
      <c r="N26" s="77"/>
      <c r="O26" s="77"/>
      <c r="P26" s="77"/>
      <c r="Q26" s="77"/>
      <c r="R26" s="77"/>
      <c r="S26" s="77"/>
      <c r="T26" s="78">
        <f>SUM(E26:S26)</f>
        <v>11</v>
      </c>
      <c r="U26" s="79"/>
      <c r="V26" s="80">
        <v>0.5097222222222222</v>
      </c>
      <c r="W26" s="81" t="s">
        <v>15</v>
      </c>
      <c r="X26" s="82"/>
      <c r="Y26" s="82"/>
      <c r="Z26" s="83"/>
      <c r="AA26" s="83"/>
      <c r="AB26" s="84"/>
      <c r="AC26" s="85" t="str">
        <f>TEXT((V27-V26+0.00000000000001),"[hh].mm.ss")</f>
        <v>03.17.00</v>
      </c>
    </row>
    <row r="27" spans="1:29" ht="15.75">
      <c r="A27" s="86"/>
      <c r="B27" s="87"/>
      <c r="C27" s="88"/>
      <c r="D27" s="89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2"/>
      <c r="U27" s="93"/>
      <c r="V27" s="80">
        <v>0.6465277777777778</v>
      </c>
      <c r="W27" s="95" t="s">
        <v>16</v>
      </c>
      <c r="X27" s="96"/>
      <c r="Y27" s="96"/>
      <c r="Z27" s="97"/>
      <c r="AA27" s="96"/>
      <c r="AB27" s="98"/>
      <c r="AC27" s="99" t="str">
        <f>TEXT(IF($E25="","",(IF($E26="",T25/(15-(COUNTIF($E25:$S25,""))),(IF($E27="",(T25+T26)/(30-(COUNTIF($E25:$S25,"")+COUNTIF($E26:$S26,""))),(T25+T26+T27)/(45-(COUNTIF($E25:$S25,"")+COUNTIF($E26:$S26,"")+COUNTIF($E27:$S27,"")))))))),"0,00")</f>
        <v>0,02</v>
      </c>
    </row>
    <row r="28" spans="1:29" ht="15.75">
      <c r="A28" s="53"/>
      <c r="B28" s="54" t="s">
        <v>30</v>
      </c>
      <c r="C28" s="55"/>
      <c r="D28" s="56"/>
      <c r="E28" s="57">
        <v>3</v>
      </c>
      <c r="F28" s="58">
        <v>1</v>
      </c>
      <c r="G28" s="58">
        <v>3</v>
      </c>
      <c r="H28" s="58">
        <v>2</v>
      </c>
      <c r="I28" s="58">
        <v>3</v>
      </c>
      <c r="J28" s="58">
        <v>5</v>
      </c>
      <c r="K28" s="58">
        <v>5</v>
      </c>
      <c r="L28" s="58">
        <v>0</v>
      </c>
      <c r="M28" s="58"/>
      <c r="N28" s="58"/>
      <c r="O28" s="58"/>
      <c r="P28" s="58"/>
      <c r="Q28" s="58"/>
      <c r="R28" s="58"/>
      <c r="S28" s="58"/>
      <c r="T28" s="59">
        <f>SUM(E28:S28)</f>
        <v>22</v>
      </c>
      <c r="U28" s="60"/>
      <c r="V28" s="61">
        <f>SUM(T28:T31)+IF(ISNUMBER(U28),U28,0)+IF(ISNUMBER(U30),U30,0)+IF(ISNUMBER(U31),U31,0)</f>
        <v>46</v>
      </c>
      <c r="W28" s="62">
        <f>COUNTIF($E28:$S28,0)+COUNTIF($E29:$S29,0)+COUNTIF($E30:$S30,0)+COUNTIF($E31:$S31,0)</f>
        <v>8</v>
      </c>
      <c r="X28" s="62">
        <f>COUNTIF($E28:$S28,1)+COUNTIF($E29:$S29,1)+COUNTIF($E30:$S30,1)+COUNTIF($E31:$S31,1)</f>
        <v>4</v>
      </c>
      <c r="Y28" s="62">
        <f>COUNTIF($E28:$S28,2)+COUNTIF($E29:$S29,2)+COUNTIF($E30:$S30,2)+COUNTIF($E31:$S31,2)</f>
        <v>2</v>
      </c>
      <c r="Z28" s="62">
        <f>COUNTIF($E28:$S28,3)+COUNTIF($E29:$S29,3)+COUNTIF($E30:$S30,3)+COUNTIF($E31:$S31,3)</f>
        <v>6</v>
      </c>
      <c r="AA28" s="62">
        <f>COUNTIF($E28:$S28,5)+COUNTIF($E29:$S29,5)+COUNTIF($E30:$S30,5)+COUNTIF($E31:$S31,5)</f>
        <v>4</v>
      </c>
      <c r="AB28" s="63">
        <f>COUNTIF($E28:$S28,"5*")+COUNTIF($E29:$S29,"5*")+COUNTIF($E30:$S30,"5*")</f>
        <v>0</v>
      </c>
      <c r="AC28" s="64">
        <f>COUNTIF($E28:$S28,20)+COUNTIF($E29:$S29,20)+COUNTIF($E30:$S30,20)</f>
        <v>0</v>
      </c>
    </row>
    <row r="29" spans="1:29" ht="15.75">
      <c r="A29" s="128">
        <v>6</v>
      </c>
      <c r="B29" s="65">
        <v>42</v>
      </c>
      <c r="C29" s="66"/>
      <c r="D29" s="67"/>
      <c r="E29" s="68">
        <v>5</v>
      </c>
      <c r="F29" s="69">
        <v>2</v>
      </c>
      <c r="G29" s="69">
        <v>5</v>
      </c>
      <c r="H29" s="69">
        <v>0</v>
      </c>
      <c r="I29" s="69">
        <v>3</v>
      </c>
      <c r="J29" s="69">
        <v>1</v>
      </c>
      <c r="K29" s="69">
        <v>0</v>
      </c>
      <c r="L29" s="69">
        <v>0</v>
      </c>
      <c r="M29" s="69"/>
      <c r="N29" s="69"/>
      <c r="O29" s="69"/>
      <c r="P29" s="69"/>
      <c r="Q29" s="69"/>
      <c r="R29" s="69"/>
      <c r="S29" s="69"/>
      <c r="T29" s="70">
        <f>SUM(E29:S29)</f>
        <v>16</v>
      </c>
      <c r="U29" s="71"/>
      <c r="V29" s="72"/>
      <c r="W29" s="73"/>
      <c r="X29" s="73"/>
      <c r="Y29" s="73"/>
      <c r="Z29" s="73"/>
      <c r="AA29" s="73"/>
      <c r="AB29" s="74"/>
      <c r="AC29" s="75"/>
    </row>
    <row r="30" spans="1:29" ht="15.75">
      <c r="A30" s="128"/>
      <c r="B30" s="65" t="s">
        <v>20</v>
      </c>
      <c r="C30" s="66"/>
      <c r="D30" s="67"/>
      <c r="E30" s="76">
        <v>3</v>
      </c>
      <c r="F30" s="77">
        <v>3</v>
      </c>
      <c r="G30" s="77">
        <v>0</v>
      </c>
      <c r="H30" s="77">
        <v>0</v>
      </c>
      <c r="I30" s="77">
        <v>1</v>
      </c>
      <c r="J30" s="77">
        <v>0</v>
      </c>
      <c r="K30" s="77">
        <v>1</v>
      </c>
      <c r="L30" s="77">
        <v>0</v>
      </c>
      <c r="M30" s="77"/>
      <c r="N30" s="77"/>
      <c r="O30" s="77"/>
      <c r="P30" s="77"/>
      <c r="Q30" s="77"/>
      <c r="R30" s="77"/>
      <c r="S30" s="77"/>
      <c r="T30" s="78">
        <f>SUM(E30:S30)</f>
        <v>8</v>
      </c>
      <c r="U30" s="79"/>
      <c r="V30" s="80">
        <v>0.5118055555555555</v>
      </c>
      <c r="W30" s="81" t="s">
        <v>15</v>
      </c>
      <c r="X30" s="82"/>
      <c r="Y30" s="82"/>
      <c r="Z30" s="83"/>
      <c r="AA30" s="83"/>
      <c r="AB30" s="84"/>
      <c r="AC30" s="85" t="str">
        <f>TEXT((V31-V30+0.00000000000001),"[hh].mm.ss")</f>
        <v>02.55.00</v>
      </c>
    </row>
    <row r="31" spans="1:29" ht="15.75">
      <c r="A31" s="86"/>
      <c r="B31" s="87"/>
      <c r="C31" s="88"/>
      <c r="D31" s="89"/>
      <c r="E31" s="90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2"/>
      <c r="U31" s="93"/>
      <c r="V31" s="94">
        <v>0.6333333333333333</v>
      </c>
      <c r="W31" s="95" t="s">
        <v>16</v>
      </c>
      <c r="X31" s="96"/>
      <c r="Y31" s="96"/>
      <c r="Z31" s="97"/>
      <c r="AA31" s="96"/>
      <c r="AB31" s="98"/>
      <c r="AC31" s="99" t="str">
        <f>TEXT(IF($E29="","",(IF($E30="",T29/(15-(COUNTIF($E29:$S29,""))),(IF($E31="",(T29+T30)/(30-(COUNTIF($E29:$S29,"")+COUNTIF($E30:$S30,""))),(T29+T30+T31)/(45-(COUNTIF($E29:$S29,"")+COUNTIF($E30:$S30,"")+COUNTIF($E31:$S31,"")))))))),"0,00")</f>
        <v>0,02</v>
      </c>
    </row>
    <row r="32" spans="1:29" ht="15.75">
      <c r="A32" s="53"/>
      <c r="B32" s="54" t="s">
        <v>31</v>
      </c>
      <c r="C32" s="55"/>
      <c r="D32" s="56"/>
      <c r="E32" s="57">
        <v>3</v>
      </c>
      <c r="F32" s="58">
        <v>5</v>
      </c>
      <c r="G32" s="58">
        <v>5</v>
      </c>
      <c r="H32" s="58">
        <v>1</v>
      </c>
      <c r="I32" s="58">
        <v>5</v>
      </c>
      <c r="J32" s="58">
        <v>5</v>
      </c>
      <c r="K32" s="58">
        <v>0</v>
      </c>
      <c r="L32" s="58">
        <v>5</v>
      </c>
      <c r="M32" s="58"/>
      <c r="N32" s="58"/>
      <c r="O32" s="58"/>
      <c r="P32" s="58"/>
      <c r="Q32" s="58"/>
      <c r="R32" s="58"/>
      <c r="S32" s="58"/>
      <c r="T32" s="59">
        <f>SUM(E32:S32)</f>
        <v>29</v>
      </c>
      <c r="U32" s="60"/>
      <c r="V32" s="61">
        <f>SUM(T32:T35)+IF(ISNUMBER(U32),U32,0)+IF(ISNUMBER(U34),U34,0)+IF(ISNUMBER(U35),U35,0)</f>
        <v>71</v>
      </c>
      <c r="W32" s="62">
        <f>COUNTIF($E32:$S32,0)+COUNTIF($E33:$S33,0)+COUNTIF($E34:$S34,0)+COUNTIF($E35:$S35,0)</f>
        <v>3</v>
      </c>
      <c r="X32" s="62">
        <f>COUNTIF($E32:$S32,1)+COUNTIF($E33:$S33,1)+COUNTIF($E34:$S34,1)+COUNTIF($E35:$S35,1)</f>
        <v>4</v>
      </c>
      <c r="Y32" s="62">
        <f>COUNTIF($E32:$S32,2)+COUNTIF($E33:$S33,2)+COUNTIF($E34:$S34,2)+COUNTIF($E35:$S35,2)</f>
        <v>2</v>
      </c>
      <c r="Z32" s="62">
        <f>COUNTIF($E32:$S32,3)+COUNTIF($E33:$S33,3)+COUNTIF($E34:$S34,3)+COUNTIF($E35:$S35,3)</f>
        <v>6</v>
      </c>
      <c r="AA32" s="62">
        <f>COUNTIF($E32:$S32,5)+COUNTIF($E33:$S33,5)+COUNTIF($E34:$S34,5)+COUNTIF($E35:$S35,5)</f>
        <v>9</v>
      </c>
      <c r="AB32" s="63">
        <f>COUNTIF($E32:$S32,"5*")+COUNTIF($E33:$S33,"5*")+COUNTIF($E34:$S34,"5*")</f>
        <v>0</v>
      </c>
      <c r="AC32" s="64">
        <f>COUNTIF($E32:$S32,20)+COUNTIF($E33:$S33,20)+COUNTIF($E34:$S34,20)</f>
        <v>0</v>
      </c>
    </row>
    <row r="33" spans="1:29" ht="15.75">
      <c r="A33" s="128">
        <v>7</v>
      </c>
      <c r="B33" s="65">
        <v>59</v>
      </c>
      <c r="C33" s="66"/>
      <c r="D33" s="67"/>
      <c r="E33" s="68">
        <v>3</v>
      </c>
      <c r="F33" s="69">
        <v>2</v>
      </c>
      <c r="G33" s="69">
        <v>5</v>
      </c>
      <c r="H33" s="69">
        <v>5</v>
      </c>
      <c r="I33" s="69">
        <v>3</v>
      </c>
      <c r="J33" s="69">
        <v>3</v>
      </c>
      <c r="K33" s="69">
        <v>1</v>
      </c>
      <c r="L33" s="69">
        <v>3</v>
      </c>
      <c r="M33" s="69"/>
      <c r="N33" s="69"/>
      <c r="O33" s="69"/>
      <c r="P33" s="69"/>
      <c r="Q33" s="69"/>
      <c r="R33" s="69"/>
      <c r="S33" s="69"/>
      <c r="T33" s="70">
        <f>SUM(E33:S33)</f>
        <v>25</v>
      </c>
      <c r="U33" s="71"/>
      <c r="V33" s="72"/>
      <c r="W33" s="73"/>
      <c r="X33" s="73"/>
      <c r="Y33" s="73"/>
      <c r="Z33" s="73"/>
      <c r="AA33" s="73"/>
      <c r="AB33" s="74"/>
      <c r="AC33" s="75"/>
    </row>
    <row r="34" spans="1:29" ht="16.5" customHeight="1">
      <c r="A34" s="128"/>
      <c r="B34" s="65" t="s">
        <v>20</v>
      </c>
      <c r="C34" s="66"/>
      <c r="D34" s="67"/>
      <c r="E34" s="76">
        <v>3</v>
      </c>
      <c r="F34" s="77">
        <v>2</v>
      </c>
      <c r="G34" s="77">
        <v>5</v>
      </c>
      <c r="H34" s="77">
        <v>1</v>
      </c>
      <c r="I34" s="77">
        <v>5</v>
      </c>
      <c r="J34" s="77">
        <v>0</v>
      </c>
      <c r="K34" s="77">
        <v>1</v>
      </c>
      <c r="L34" s="77">
        <v>0</v>
      </c>
      <c r="M34" s="77"/>
      <c r="N34" s="77"/>
      <c r="O34" s="77"/>
      <c r="P34" s="77"/>
      <c r="Q34" s="77"/>
      <c r="R34" s="77"/>
      <c r="S34" s="77"/>
      <c r="T34" s="78">
        <f>SUM(E34:S34)</f>
        <v>17</v>
      </c>
      <c r="U34" s="79"/>
      <c r="V34" s="80">
        <v>0.5083333333333333</v>
      </c>
      <c r="W34" s="81" t="s">
        <v>15</v>
      </c>
      <c r="X34" s="82"/>
      <c r="Y34" s="82"/>
      <c r="Z34" s="83"/>
      <c r="AA34" s="83"/>
      <c r="AB34" s="84"/>
      <c r="AC34" s="85" t="str">
        <f>TEXT((V35-V34+0.00000000000001),"[hh].mm.ss")</f>
        <v>03.22.00</v>
      </c>
    </row>
    <row r="35" spans="1:29" ht="15.75">
      <c r="A35" s="86"/>
      <c r="B35" s="87"/>
      <c r="C35" s="88"/>
      <c r="D35" s="89"/>
      <c r="E35" s="90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2"/>
      <c r="U35" s="93"/>
      <c r="V35" s="94">
        <v>0.6486111111111111</v>
      </c>
      <c r="W35" s="95" t="s">
        <v>16</v>
      </c>
      <c r="X35" s="96"/>
      <c r="Y35" s="96"/>
      <c r="Z35" s="97"/>
      <c r="AA35" s="96"/>
      <c r="AB35" s="98"/>
      <c r="AC35" s="99" t="str">
        <f>TEXT(IF($E33="","",(IF($E34="",T33/(15-(COUNTIF($E33:$S33,""))),(IF($E35="",(T33+T34)/(30-(COUNTIF($E33:$S33,"")+COUNTIF($E34:$S34,""))),(T33+T34+T35)/(45-(COUNTIF($E33:$S33,"")+COUNTIF($E34:$S34,"")+COUNTIF($E35:$S35,"")))))))),"0,00")</f>
        <v>0,03</v>
      </c>
    </row>
  </sheetData>
  <mergeCells count="11">
    <mergeCell ref="A25:A26"/>
    <mergeCell ref="A29:A30"/>
    <mergeCell ref="A33:A34"/>
    <mergeCell ref="A9:A10"/>
    <mergeCell ref="A13:A14"/>
    <mergeCell ref="A17:A18"/>
    <mergeCell ref="A21:A22"/>
    <mergeCell ref="D1:S1"/>
    <mergeCell ref="D2:S2"/>
    <mergeCell ref="E3:AB3"/>
    <mergeCell ref="W6:AC6"/>
  </mergeCells>
  <printOptions/>
  <pageMargins left="0.7875" right="0.7875" top="0.5902777777777778" bottom="0.39375" header="0.5118055555555555" footer="0.5118055555555555"/>
  <pageSetup fitToHeight="5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workbookViewId="0" topLeftCell="A1">
      <selection activeCell="AC3" sqref="AC3"/>
    </sheetView>
  </sheetViews>
  <sheetFormatPr defaultColWidth="9.140625" defaultRowHeight="12.75"/>
  <cols>
    <col min="1" max="1" width="6.28125" style="0" customWidth="1"/>
    <col min="5" max="19" width="4.57421875" style="0" customWidth="1"/>
    <col min="22" max="22" width="12.421875" style="0" customWidth="1"/>
    <col min="23" max="28" width="4.57421875" style="0" customWidth="1"/>
    <col min="29" max="29" width="9.57421875" style="0" customWidth="1"/>
  </cols>
  <sheetData>
    <row r="1" spans="1:29" ht="40.5" customHeight="1">
      <c r="A1" s="1"/>
      <c r="B1" s="2"/>
      <c r="C1" s="3"/>
      <c r="D1" s="129" t="s">
        <v>32</v>
      </c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4"/>
      <c r="U1" s="4"/>
      <c r="V1" s="4"/>
      <c r="W1" s="4"/>
      <c r="X1" s="4"/>
      <c r="Y1" s="4"/>
      <c r="Z1" s="4"/>
      <c r="AA1" s="4"/>
      <c r="AB1" s="4"/>
      <c r="AC1" s="5"/>
    </row>
    <row r="2" spans="1:29" ht="45.75" customHeight="1">
      <c r="A2" s="6"/>
      <c r="B2" s="7"/>
      <c r="C2" s="8"/>
      <c r="D2" s="125" t="s">
        <v>1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9"/>
      <c r="U2" s="9"/>
      <c r="V2" s="9"/>
      <c r="W2" s="9"/>
      <c r="X2" s="9"/>
      <c r="Y2" s="9"/>
      <c r="Z2" s="9"/>
      <c r="AA2" s="9"/>
      <c r="AB2" s="10"/>
      <c r="AC2" s="109" t="s">
        <v>33</v>
      </c>
    </row>
    <row r="3" spans="1:29" ht="36.75">
      <c r="A3" s="12"/>
      <c r="B3" s="13"/>
      <c r="C3" s="14"/>
      <c r="D3" s="14"/>
      <c r="E3" s="126" t="s">
        <v>3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10">
        <v>1</v>
      </c>
    </row>
    <row r="4" spans="1:29" ht="15">
      <c r="A4" s="16">
        <v>0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9"/>
      <c r="W4" s="18"/>
      <c r="X4" s="18"/>
      <c r="Y4" s="18"/>
      <c r="Z4" s="18"/>
      <c r="AA4" s="20"/>
      <c r="AB4" s="18"/>
      <c r="AC4" s="21"/>
    </row>
    <row r="5" spans="1:29" ht="15.75">
      <c r="A5" s="22"/>
      <c r="B5" s="23"/>
      <c r="C5" s="24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  <c r="P5" s="25"/>
      <c r="Q5" s="25"/>
      <c r="R5" s="25"/>
      <c r="S5" s="25"/>
      <c r="T5" s="27"/>
      <c r="U5" s="27"/>
      <c r="V5" s="28">
        <v>40768</v>
      </c>
      <c r="W5" s="29"/>
      <c r="X5" s="29"/>
      <c r="Y5" s="29"/>
      <c r="Z5" s="27"/>
      <c r="AA5" s="30"/>
      <c r="AB5" s="31"/>
      <c r="AC5" s="32"/>
    </row>
    <row r="6" spans="1:29" s="41" customFormat="1" ht="15">
      <c r="A6" s="33" t="s">
        <v>4</v>
      </c>
      <c r="B6" s="34" t="s">
        <v>5</v>
      </c>
      <c r="C6" s="35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8" t="s">
        <v>6</v>
      </c>
      <c r="U6" s="38"/>
      <c r="V6" s="39"/>
      <c r="W6" s="127" t="s">
        <v>7</v>
      </c>
      <c r="X6" s="127"/>
      <c r="Y6" s="127"/>
      <c r="Z6" s="127"/>
      <c r="AA6" s="127"/>
      <c r="AB6" s="127"/>
      <c r="AC6" s="127"/>
    </row>
    <row r="7" spans="1:29" s="41" customFormat="1" ht="15">
      <c r="A7" s="42"/>
      <c r="B7" s="43" t="s">
        <v>8</v>
      </c>
      <c r="C7" s="44"/>
      <c r="D7" s="45"/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6">
        <v>8</v>
      </c>
      <c r="M7" s="46">
        <v>9</v>
      </c>
      <c r="N7" s="46">
        <v>10</v>
      </c>
      <c r="O7" s="46">
        <v>11</v>
      </c>
      <c r="P7" s="46">
        <v>12</v>
      </c>
      <c r="Q7" s="46">
        <v>13</v>
      </c>
      <c r="R7" s="46">
        <v>14</v>
      </c>
      <c r="S7" s="46">
        <v>15</v>
      </c>
      <c r="T7" s="47" t="s">
        <v>9</v>
      </c>
      <c r="U7" s="47" t="s">
        <v>10</v>
      </c>
      <c r="V7" s="48" t="s">
        <v>11</v>
      </c>
      <c r="W7" s="49">
        <v>0</v>
      </c>
      <c r="X7" s="50">
        <v>1</v>
      </c>
      <c r="Y7" s="50">
        <v>2</v>
      </c>
      <c r="Z7" s="50">
        <v>3</v>
      </c>
      <c r="AA7" s="50">
        <v>5</v>
      </c>
      <c r="AB7" s="51" t="s">
        <v>12</v>
      </c>
      <c r="AC7" s="52">
        <v>20</v>
      </c>
    </row>
    <row r="8" spans="1:29" ht="15.75">
      <c r="A8" s="53"/>
      <c r="B8" s="54" t="s">
        <v>34</v>
      </c>
      <c r="C8" s="55"/>
      <c r="D8" s="56"/>
      <c r="E8" s="57">
        <v>0</v>
      </c>
      <c r="F8" s="58">
        <v>0</v>
      </c>
      <c r="G8" s="58">
        <v>0</v>
      </c>
      <c r="H8" s="58">
        <v>0</v>
      </c>
      <c r="I8" s="58">
        <v>0</v>
      </c>
      <c r="J8" s="58">
        <v>1</v>
      </c>
      <c r="K8" s="58">
        <v>0</v>
      </c>
      <c r="L8" s="58">
        <v>0</v>
      </c>
      <c r="M8" s="58"/>
      <c r="N8" s="58"/>
      <c r="O8" s="58"/>
      <c r="P8" s="58"/>
      <c r="Q8" s="58"/>
      <c r="R8" s="58"/>
      <c r="S8" s="58"/>
      <c r="T8" s="59">
        <f>SUM(E8:S8)</f>
        <v>1</v>
      </c>
      <c r="U8" s="60"/>
      <c r="V8" s="61">
        <f>SUM(T8:T11)+IF(ISNUMBER(U8),U8,0)+IF(ISNUMBER(U10),U10,0)+IF(ISNUMBER(U11),U11,0)</f>
        <v>6</v>
      </c>
      <c r="W8" s="62">
        <f>COUNTIF($E8:$S8,0)+COUNTIF($E9:$S9,0)+COUNTIF($E10:$S10,0)+COUNTIF($E11:$S11,0)</f>
        <v>22</v>
      </c>
      <c r="X8" s="62">
        <f>COUNTIF($E8:$S8,1)+COUNTIF($E9:$S9,1)+COUNTIF($E10:$S10,1)+COUNTIF($E11:$S11,1)</f>
        <v>1</v>
      </c>
      <c r="Y8" s="62">
        <f>COUNTIF($E8:$S8,2)+COUNTIF($E9:$S9,2)+COUNTIF($E10:$S10,2)+COUNTIF($E11:$S11,2)</f>
        <v>0</v>
      </c>
      <c r="Z8" s="62">
        <f>COUNTIF($E8:$S8,3)+COUNTIF($E9:$S9,3)+COUNTIF($E10:$S10,3)+COUNTIF($E11:$S11,3)</f>
        <v>0</v>
      </c>
      <c r="AA8" s="62">
        <f>COUNTIF($E8:$S8,5)+COUNTIF($E9:$S9,5)+COUNTIF($E10:$S10,5)+COUNTIF($E11:$S11,5)</f>
        <v>1</v>
      </c>
      <c r="AB8" s="63">
        <f>COUNTIF($E8:$S8,"5*")+COUNTIF($E9:$S9,"5*")+COUNTIF($E10:$S10,"5*")</f>
        <v>0</v>
      </c>
      <c r="AC8" s="64">
        <f>COUNTIF($E8:$S8,20)+COUNTIF($E9:$S9,20)+COUNTIF($E10:$S10,20)</f>
        <v>0</v>
      </c>
    </row>
    <row r="9" spans="1:29" ht="15.75">
      <c r="A9" s="128">
        <v>1</v>
      </c>
      <c r="B9" s="65">
        <v>107</v>
      </c>
      <c r="C9" s="66"/>
      <c r="D9" s="67"/>
      <c r="E9" s="68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5</v>
      </c>
      <c r="L9" s="69">
        <v>0</v>
      </c>
      <c r="M9" s="69"/>
      <c r="N9" s="69"/>
      <c r="O9" s="69"/>
      <c r="P9" s="69"/>
      <c r="Q9" s="69"/>
      <c r="R9" s="69"/>
      <c r="S9" s="69"/>
      <c r="T9" s="70">
        <f>SUM(E9:S9)</f>
        <v>5</v>
      </c>
      <c r="U9" s="71"/>
      <c r="V9" s="72"/>
      <c r="W9" s="73"/>
      <c r="X9" s="73"/>
      <c r="Y9" s="73"/>
      <c r="Z9" s="73"/>
      <c r="AA9" s="73"/>
      <c r="AB9" s="74"/>
      <c r="AC9" s="75"/>
    </row>
    <row r="10" spans="1:29" ht="16.5" customHeight="1">
      <c r="A10" s="128"/>
      <c r="B10" s="65" t="s">
        <v>20</v>
      </c>
      <c r="C10" s="66"/>
      <c r="D10" s="67"/>
      <c r="E10" s="76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/>
      <c r="N10" s="77"/>
      <c r="O10" s="77"/>
      <c r="P10" s="77"/>
      <c r="Q10" s="77"/>
      <c r="R10" s="77"/>
      <c r="S10" s="77"/>
      <c r="T10" s="78">
        <f>SUM(E10:S10)</f>
        <v>0</v>
      </c>
      <c r="U10" s="79"/>
      <c r="V10" s="80">
        <v>0.5069444444444444</v>
      </c>
      <c r="W10" s="81" t="s">
        <v>15</v>
      </c>
      <c r="X10" s="82"/>
      <c r="Y10" s="82"/>
      <c r="Z10" s="83"/>
      <c r="AA10" s="83"/>
      <c r="AB10" s="84"/>
      <c r="AC10" s="85" t="str">
        <f>TEXT((V11-V10+0.00000000000001),"[hh].mm.ss")</f>
        <v>02.22.00</v>
      </c>
    </row>
    <row r="11" spans="1:29" ht="15.75">
      <c r="A11" s="86"/>
      <c r="B11" s="111"/>
      <c r="C11" s="88"/>
      <c r="D11" s="89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2"/>
      <c r="U11" s="93"/>
      <c r="V11" s="94">
        <v>0.6055555555555555</v>
      </c>
      <c r="W11" s="95" t="s">
        <v>16</v>
      </c>
      <c r="X11" s="96"/>
      <c r="Y11" s="96"/>
      <c r="Z11" s="97"/>
      <c r="AA11" s="96"/>
      <c r="AB11" s="98"/>
      <c r="AC11" s="99" t="str">
        <f>TEXT(IF($E9="","",(IF($E10="",T9/(15-(COUNTIF($E9:$S9,""))),(IF($E11="",(T9+T10)/(30-(COUNTIF($E9:$S9,"")+COUNTIF($E10:$S10,""))),(T9+T10+T11)/(45-(COUNTIF($E9:$S9,"")+COUNTIF($E10:$S10,"")+COUNTIF($E11:$S11,"")))))))),"0,00")</f>
        <v>0,00</v>
      </c>
    </row>
    <row r="12" spans="1:29" ht="15.75">
      <c r="A12" s="53"/>
      <c r="B12" s="54" t="s">
        <v>35</v>
      </c>
      <c r="C12" s="55"/>
      <c r="D12" s="56"/>
      <c r="E12" s="57">
        <v>1</v>
      </c>
      <c r="F12" s="58">
        <v>1</v>
      </c>
      <c r="G12" s="58">
        <v>1</v>
      </c>
      <c r="H12" s="58">
        <v>1</v>
      </c>
      <c r="I12" s="58">
        <v>0</v>
      </c>
      <c r="J12" s="58">
        <v>2</v>
      </c>
      <c r="K12" s="58">
        <v>0</v>
      </c>
      <c r="L12" s="58">
        <v>5</v>
      </c>
      <c r="M12" s="58"/>
      <c r="N12" s="58"/>
      <c r="O12" s="58"/>
      <c r="P12" s="58"/>
      <c r="Q12" s="58"/>
      <c r="R12" s="58"/>
      <c r="S12" s="58"/>
      <c r="T12" s="59">
        <f>SUM(E12:S12)</f>
        <v>11</v>
      </c>
      <c r="U12" s="60"/>
      <c r="V12" s="61">
        <f>SUM(T12:T15)+IF(ISNUMBER(U12),U12,0)+IF(ISNUMBER(U14),U14,0)+IF(ISNUMBER(U15),U15,0)</f>
        <v>18</v>
      </c>
      <c r="W12" s="62">
        <f>COUNTIF($E12:$S12,0)+COUNTIF($E13:$S13,0)+COUNTIF($E14:$S14,0)+COUNTIF($E15:$S15,0)</f>
        <v>12</v>
      </c>
      <c r="X12" s="62">
        <f>COUNTIF($E12:$S12,1)+COUNTIF($E13:$S13,1)+COUNTIF($E14:$S14,1)+COUNTIF($E15:$S15,1)</f>
        <v>9</v>
      </c>
      <c r="Y12" s="62">
        <f>COUNTIF($E12:$S12,2)+COUNTIF($E13:$S13,2)+COUNTIF($E14:$S14,2)+COUNTIF($E15:$S15,2)</f>
        <v>2</v>
      </c>
      <c r="Z12" s="62">
        <f>COUNTIF($E12:$S12,3)+COUNTIF($E13:$S13,3)+COUNTIF($E14:$S14,3)+COUNTIF($E15:$S15,3)</f>
        <v>0</v>
      </c>
      <c r="AA12" s="62">
        <f>COUNTIF($E12:$S12,5)+COUNTIF($E13:$S13,5)+COUNTIF($E14:$S14,5)+COUNTIF($E15:$S15,5)</f>
        <v>1</v>
      </c>
      <c r="AB12" s="63">
        <f>COUNTIF($E12:$S12,"5*")+COUNTIF($E13:$S13,"5*")+COUNTIF($E14:$S14,"5*")</f>
        <v>0</v>
      </c>
      <c r="AC12" s="64">
        <f>COUNTIF($E12:$S12,20)+COUNTIF($E13:$S13,20)+COUNTIF($E14:$S14,20)</f>
        <v>0</v>
      </c>
    </row>
    <row r="13" spans="1:29" ht="15.75">
      <c r="A13" s="128">
        <v>2</v>
      </c>
      <c r="B13" s="65">
        <v>114</v>
      </c>
      <c r="C13" s="66"/>
      <c r="D13" s="67"/>
      <c r="E13" s="68">
        <v>1</v>
      </c>
      <c r="F13" s="69">
        <v>2</v>
      </c>
      <c r="G13" s="69">
        <v>1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/>
      <c r="N13" s="69"/>
      <c r="O13" s="69"/>
      <c r="P13" s="69"/>
      <c r="Q13" s="69"/>
      <c r="R13" s="69"/>
      <c r="S13" s="69"/>
      <c r="T13" s="70">
        <f>SUM(E13:S13)</f>
        <v>4</v>
      </c>
      <c r="U13" s="71"/>
      <c r="V13" s="72"/>
      <c r="W13" s="73"/>
      <c r="X13" s="73"/>
      <c r="Y13" s="73"/>
      <c r="Z13" s="73"/>
      <c r="AA13" s="73"/>
      <c r="AB13" s="74"/>
      <c r="AC13" s="75"/>
    </row>
    <row r="14" spans="1:29" ht="16.5" customHeight="1">
      <c r="A14" s="128"/>
      <c r="B14" s="65" t="s">
        <v>36</v>
      </c>
      <c r="C14" s="66"/>
      <c r="D14" s="67"/>
      <c r="E14" s="76">
        <v>0</v>
      </c>
      <c r="F14" s="77">
        <v>1</v>
      </c>
      <c r="G14" s="77">
        <v>0</v>
      </c>
      <c r="H14" s="77">
        <v>0</v>
      </c>
      <c r="I14" s="77">
        <v>1</v>
      </c>
      <c r="J14" s="77">
        <v>0</v>
      </c>
      <c r="K14" s="77">
        <v>0</v>
      </c>
      <c r="L14" s="77">
        <v>1</v>
      </c>
      <c r="M14" s="77"/>
      <c r="N14" s="77"/>
      <c r="O14" s="77"/>
      <c r="P14" s="77"/>
      <c r="Q14" s="77"/>
      <c r="R14" s="77"/>
      <c r="S14" s="77"/>
      <c r="T14" s="78">
        <f>SUM(E14:S14)</f>
        <v>3</v>
      </c>
      <c r="U14" s="79"/>
      <c r="V14" s="80">
        <v>0.5048611111111111</v>
      </c>
      <c r="W14" s="81" t="s">
        <v>15</v>
      </c>
      <c r="X14" s="82"/>
      <c r="Y14" s="82"/>
      <c r="Z14" s="83"/>
      <c r="AA14" s="83"/>
      <c r="AB14" s="84"/>
      <c r="AC14" s="85" t="str">
        <f>TEXT((V15-V14+0.00000000000001),"[hh].mm.ss")</f>
        <v>03.03.00</v>
      </c>
    </row>
    <row r="15" spans="1:29" ht="15.75">
      <c r="A15" s="86"/>
      <c r="B15" s="111"/>
      <c r="C15" s="88"/>
      <c r="D15" s="89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2"/>
      <c r="U15" s="93"/>
      <c r="V15" s="80">
        <v>0.6319444444444444</v>
      </c>
      <c r="W15" s="95" t="s">
        <v>16</v>
      </c>
      <c r="X15" s="96"/>
      <c r="Y15" s="96"/>
      <c r="Z15" s="97"/>
      <c r="AA15" s="96"/>
      <c r="AB15" s="98"/>
      <c r="AC15" s="99" t="str">
        <f>TEXT(IF($E13="","",(IF($E14="",T13/(15-(COUNTIF($E13:$S13,""))),(IF($E15="",(T13+T14)/(30-(COUNTIF($E13:$S13,"")+COUNTIF($E14:$S14,""))),(T13+T14+T15)/(45-(COUNTIF($E13:$S13,"")+COUNTIF($E14:$S14,"")+COUNTIF($E15:$S15,"")))))))),"0,00")</f>
        <v>0,00</v>
      </c>
    </row>
    <row r="16" spans="1:29" ht="15.75">
      <c r="A16" s="53"/>
      <c r="B16" s="54" t="s">
        <v>37</v>
      </c>
      <c r="C16" s="100"/>
      <c r="D16" s="101"/>
      <c r="E16" s="57">
        <v>0</v>
      </c>
      <c r="F16" s="58">
        <v>1</v>
      </c>
      <c r="G16" s="58">
        <v>5</v>
      </c>
      <c r="H16" s="58">
        <v>0</v>
      </c>
      <c r="I16" s="58">
        <v>1</v>
      </c>
      <c r="J16" s="58">
        <v>1</v>
      </c>
      <c r="K16" s="58">
        <v>5</v>
      </c>
      <c r="L16" s="58">
        <v>3</v>
      </c>
      <c r="M16" s="58"/>
      <c r="N16" s="58"/>
      <c r="O16" s="58"/>
      <c r="P16" s="58"/>
      <c r="Q16" s="58"/>
      <c r="R16" s="58"/>
      <c r="S16" s="58"/>
      <c r="T16" s="59">
        <f>SUM(E16:S16)</f>
        <v>16</v>
      </c>
      <c r="U16" s="60"/>
      <c r="V16" s="61">
        <f>SUM(T16:T19)+IF(ISNUMBER(U16),U16,0)+IF(ISNUMBER(U18),U18,0)+IF(ISNUMBER(U19),U19,0)</f>
        <v>19</v>
      </c>
      <c r="W16" s="62">
        <f>COUNTIF($E16:$S16,0)+COUNTIF($E17:$S17,0)+COUNTIF($E18:$S18,0)+COUNTIF($E19:$S19,0)</f>
        <v>15</v>
      </c>
      <c r="X16" s="62">
        <f>COUNTIF($E16:$S16,1)+COUNTIF($E17:$S17,1)+COUNTIF($E18:$S18,1)+COUNTIF($E19:$S19,1)</f>
        <v>6</v>
      </c>
      <c r="Y16" s="62">
        <f>COUNTIF($E16:$S16,2)+COUNTIF($E17:$S17,2)+COUNTIF($E18:$S18,2)+COUNTIF($E19:$S19,2)</f>
        <v>0</v>
      </c>
      <c r="Z16" s="62">
        <f>COUNTIF($E16:$S16,3)+COUNTIF($E17:$S17,3)+COUNTIF($E18:$S18,3)+COUNTIF($E19:$S19,3)</f>
        <v>1</v>
      </c>
      <c r="AA16" s="62">
        <f>COUNTIF($E16:$S16,5)+COUNTIF($E17:$S17,5)+COUNTIF($E18:$S18,5)+COUNTIF($E19:$S19,5)</f>
        <v>2</v>
      </c>
      <c r="AB16" s="63">
        <f>COUNTIF($E16:$S16,"5*")+COUNTIF($E17:$S17,"5*")+COUNTIF($E18:$S18,"5*")</f>
        <v>0</v>
      </c>
      <c r="AC16" s="64">
        <f>COUNTIF($E16:$S16,20)+COUNTIF($E17:$S17,20)+COUNTIF($E18:$S18,20)</f>
        <v>0</v>
      </c>
    </row>
    <row r="17" spans="1:29" ht="15.75">
      <c r="A17" s="128">
        <v>3</v>
      </c>
      <c r="B17" s="65">
        <v>120</v>
      </c>
      <c r="C17" s="66"/>
      <c r="D17" s="67"/>
      <c r="E17" s="68">
        <v>0</v>
      </c>
      <c r="F17" s="69">
        <v>1</v>
      </c>
      <c r="G17" s="69">
        <v>0</v>
      </c>
      <c r="H17" s="69">
        <v>1</v>
      </c>
      <c r="I17" s="69">
        <v>0</v>
      </c>
      <c r="J17" s="69">
        <v>0</v>
      </c>
      <c r="K17" s="69">
        <v>0</v>
      </c>
      <c r="L17" s="69">
        <v>0</v>
      </c>
      <c r="M17" s="69"/>
      <c r="N17" s="69"/>
      <c r="O17" s="69"/>
      <c r="P17" s="69"/>
      <c r="Q17" s="69"/>
      <c r="R17" s="69"/>
      <c r="S17" s="69"/>
      <c r="T17" s="70">
        <f>SUM(E17:S17)</f>
        <v>2</v>
      </c>
      <c r="U17" s="71"/>
      <c r="V17" s="40"/>
      <c r="W17" s="73"/>
      <c r="X17" s="73"/>
      <c r="Y17" s="73"/>
      <c r="Z17" s="73"/>
      <c r="AA17" s="73"/>
      <c r="AB17" s="74"/>
      <c r="AC17" s="75"/>
    </row>
    <row r="18" spans="1:29" ht="16.5" customHeight="1">
      <c r="A18" s="128"/>
      <c r="B18" s="65" t="s">
        <v>20</v>
      </c>
      <c r="C18" s="66"/>
      <c r="D18" s="67"/>
      <c r="E18" s="76">
        <v>0</v>
      </c>
      <c r="F18" s="77">
        <v>0</v>
      </c>
      <c r="G18" s="77">
        <v>0</v>
      </c>
      <c r="H18" s="77">
        <v>0</v>
      </c>
      <c r="I18" s="77">
        <v>0</v>
      </c>
      <c r="J18" s="77">
        <v>1</v>
      </c>
      <c r="K18" s="77">
        <v>0</v>
      </c>
      <c r="L18" s="77">
        <v>0</v>
      </c>
      <c r="M18" s="77"/>
      <c r="N18" s="77"/>
      <c r="O18" s="77"/>
      <c r="P18" s="77"/>
      <c r="Q18" s="77"/>
      <c r="R18" s="77"/>
      <c r="S18" s="77"/>
      <c r="T18" s="78">
        <f>SUM(E18:S18)</f>
        <v>1</v>
      </c>
      <c r="U18" s="79"/>
      <c r="V18" s="80">
        <v>0.5027777777777778</v>
      </c>
      <c r="W18" s="81" t="s">
        <v>15</v>
      </c>
      <c r="X18" s="82"/>
      <c r="Y18" s="82"/>
      <c r="Z18" s="83"/>
      <c r="AA18" s="83"/>
      <c r="AB18" s="84"/>
      <c r="AC18" s="85" t="str">
        <f>TEXT((V19-V18+0.00000000000001),"[hh].mm.ss")</f>
        <v>02.11.00</v>
      </c>
    </row>
    <row r="19" spans="1:29" ht="15.75">
      <c r="A19" s="86"/>
      <c r="B19" s="87"/>
      <c r="C19" s="88"/>
      <c r="D19" s="89"/>
      <c r="E19" s="103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5"/>
      <c r="U19" s="106"/>
      <c r="V19" s="80">
        <v>0.59375</v>
      </c>
      <c r="W19" s="95" t="s">
        <v>16</v>
      </c>
      <c r="X19" s="96"/>
      <c r="Y19" s="96"/>
      <c r="Z19" s="97"/>
      <c r="AA19" s="96"/>
      <c r="AB19" s="98"/>
      <c r="AC19" s="99" t="str">
        <f>TEXT(IF($E17="","",(IF($E18="",T17/(15-(COUNTIF($E17:$S17,""))),(IF($E19="",(T17+T18)/(30-(COUNTIF($E17:$S17,"")+COUNTIF($E18:$S18,""))),(T17+T18+T19)/(45-(COUNTIF($E17:$S17,"")+COUNTIF($E18:$S18,"")+COUNTIF($E19:$S19,"")))))))),"0,00")</f>
        <v>0,00</v>
      </c>
    </row>
    <row r="20" spans="1:29" ht="15.75">
      <c r="A20" s="53"/>
      <c r="B20" s="54" t="s">
        <v>38</v>
      </c>
      <c r="C20" s="100"/>
      <c r="D20" s="101"/>
      <c r="E20" s="57">
        <v>3</v>
      </c>
      <c r="F20" s="58">
        <v>0</v>
      </c>
      <c r="G20" s="58">
        <v>3</v>
      </c>
      <c r="H20" s="58">
        <v>1</v>
      </c>
      <c r="I20" s="58">
        <v>1</v>
      </c>
      <c r="J20" s="58">
        <v>5</v>
      </c>
      <c r="K20" s="58">
        <v>1</v>
      </c>
      <c r="L20" s="58">
        <v>1</v>
      </c>
      <c r="M20" s="58"/>
      <c r="N20" s="58"/>
      <c r="O20" s="58"/>
      <c r="P20" s="58"/>
      <c r="Q20" s="58"/>
      <c r="R20" s="58"/>
      <c r="S20" s="58"/>
      <c r="T20" s="59">
        <f>SUM(E20:S20)</f>
        <v>15</v>
      </c>
      <c r="U20" s="60"/>
      <c r="V20" s="61">
        <f>SUM(T20:T23)+IF(ISNUMBER(U20),U20,0)+IF(ISNUMBER(U22),U22,0)+IF(ISNUMBER(U23),U23,0)</f>
        <v>28</v>
      </c>
      <c r="W20" s="62">
        <f>COUNTIF($E20:$S20,0)+COUNTIF($E21:$S21,0)+COUNTIF($E22:$S22,0)+COUNTIF($E23:$S23,0)</f>
        <v>12</v>
      </c>
      <c r="X20" s="62">
        <f>COUNTIF($E20:$S20,1)+COUNTIF($E21:$S21,1)+COUNTIF($E22:$S22,1)+COUNTIF($E23:$S23,1)</f>
        <v>6</v>
      </c>
      <c r="Y20" s="62">
        <f>COUNTIF($E20:$S20,2)+COUNTIF($E21:$S21,2)+COUNTIF($E22:$S22,2)+COUNTIF($E23:$S23,2)</f>
        <v>0</v>
      </c>
      <c r="Z20" s="62">
        <f>COUNTIF($E20:$S20,3)+COUNTIF($E21:$S21,3)+COUNTIF($E22:$S22,3)+COUNTIF($E23:$S23,3)</f>
        <v>4</v>
      </c>
      <c r="AA20" s="62">
        <f>COUNTIF($E20:$S20,5)+COUNTIF($E21:$S21,5)+COUNTIF($E22:$S22,5)+COUNTIF($E23:$S23,5)</f>
        <v>2</v>
      </c>
      <c r="AB20" s="63">
        <f>COUNTIF($E20:$S20,"5*")+COUNTIF($E21:$S21,"5*")+COUNTIF($E22:$S22,"5*")</f>
        <v>0</v>
      </c>
      <c r="AC20" s="64">
        <f>COUNTIF($E20:$S20,20)+COUNTIF($E21:$S21,20)+COUNTIF($E22:$S22,20)</f>
        <v>0</v>
      </c>
    </row>
    <row r="21" spans="1:29" ht="15.75">
      <c r="A21" s="128">
        <v>4</v>
      </c>
      <c r="B21" s="65">
        <v>144</v>
      </c>
      <c r="C21" s="66"/>
      <c r="D21" s="67"/>
      <c r="E21" s="68">
        <v>3</v>
      </c>
      <c r="F21" s="69">
        <v>5</v>
      </c>
      <c r="G21" s="69">
        <v>1</v>
      </c>
      <c r="H21" s="69">
        <v>0</v>
      </c>
      <c r="I21" s="69">
        <v>0</v>
      </c>
      <c r="J21" s="69">
        <v>0</v>
      </c>
      <c r="K21" s="69">
        <v>0</v>
      </c>
      <c r="L21" s="69">
        <v>3</v>
      </c>
      <c r="M21" s="69"/>
      <c r="N21" s="69"/>
      <c r="O21" s="69"/>
      <c r="P21" s="69"/>
      <c r="Q21" s="69"/>
      <c r="R21" s="69"/>
      <c r="S21" s="69"/>
      <c r="T21" s="70">
        <f>SUM(E21:S21)</f>
        <v>12</v>
      </c>
      <c r="U21" s="71"/>
      <c r="V21" s="40"/>
      <c r="W21" s="73"/>
      <c r="X21" s="73"/>
      <c r="Y21" s="73"/>
      <c r="Z21" s="73"/>
      <c r="AA21" s="73"/>
      <c r="AB21" s="74"/>
      <c r="AC21" s="75"/>
    </row>
    <row r="22" spans="1:29" ht="16.5" customHeight="1">
      <c r="A22" s="128"/>
      <c r="B22" s="65" t="s">
        <v>20</v>
      </c>
      <c r="C22" s="66"/>
      <c r="D22" s="67"/>
      <c r="E22" s="76">
        <v>1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/>
      <c r="N22" s="77"/>
      <c r="O22" s="77"/>
      <c r="P22" s="77"/>
      <c r="Q22" s="77"/>
      <c r="R22" s="77"/>
      <c r="S22" s="77"/>
      <c r="T22" s="78">
        <f>SUM(E22:S22)</f>
        <v>1</v>
      </c>
      <c r="U22" s="79"/>
      <c r="V22" s="80">
        <v>0.5034722222222222</v>
      </c>
      <c r="W22" s="81" t="s">
        <v>15</v>
      </c>
      <c r="X22" s="82"/>
      <c r="Y22" s="82"/>
      <c r="Z22" s="83"/>
      <c r="AA22" s="83"/>
      <c r="AB22" s="84"/>
      <c r="AC22" s="85" t="str">
        <f>TEXT((V23-V22+0.00000000000001),"[hh].mm.ss")</f>
        <v>02.26.00</v>
      </c>
    </row>
    <row r="23" spans="1:29" ht="15.75">
      <c r="A23" s="86"/>
      <c r="B23" s="87"/>
      <c r="C23" s="88"/>
      <c r="D23" s="89"/>
      <c r="E23" s="103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5"/>
      <c r="U23" s="106"/>
      <c r="V23" s="80">
        <v>0.6048611111111111</v>
      </c>
      <c r="W23" s="95" t="s">
        <v>16</v>
      </c>
      <c r="X23" s="96"/>
      <c r="Y23" s="96"/>
      <c r="Z23" s="97"/>
      <c r="AA23" s="96"/>
      <c r="AB23" s="98"/>
      <c r="AC23" s="99" t="str">
        <f>TEXT(IF($E21="","",(IF($E22="",T21/(15-(COUNTIF($E21:$S21,""))),(IF($E23="",(T21+T22)/(30-(COUNTIF($E21:$S21,"")+COUNTIF($E22:$S22,""))),(T21+T22+T23)/(45-(COUNTIF($E21:$S21,"")+COUNTIF($E22:$S22,"")+COUNTIF($E23:$S23,"")))))))),"0,00")</f>
        <v>0,01</v>
      </c>
    </row>
    <row r="24" spans="1:29" ht="15.75">
      <c r="A24" s="53"/>
      <c r="B24" s="54" t="s">
        <v>39</v>
      </c>
      <c r="C24" s="100"/>
      <c r="D24" s="101"/>
      <c r="E24" s="57">
        <v>3</v>
      </c>
      <c r="F24" s="58">
        <v>2</v>
      </c>
      <c r="G24" s="58">
        <v>3</v>
      </c>
      <c r="H24" s="58">
        <v>0</v>
      </c>
      <c r="I24" s="58">
        <v>3</v>
      </c>
      <c r="J24" s="58">
        <v>5</v>
      </c>
      <c r="K24" s="58">
        <v>5</v>
      </c>
      <c r="L24" s="58">
        <v>5</v>
      </c>
      <c r="M24" s="58"/>
      <c r="N24" s="58"/>
      <c r="O24" s="58"/>
      <c r="P24" s="58"/>
      <c r="Q24" s="58"/>
      <c r="R24" s="58"/>
      <c r="S24" s="58"/>
      <c r="T24" s="59">
        <f>SUM(E24:S24)</f>
        <v>26</v>
      </c>
      <c r="U24" s="60"/>
      <c r="V24" s="61">
        <f>SUM(T24:T27)+IF(ISNUMBER(U24),U24,0)+IF(ISNUMBER(U26),U26,0)+IF(ISNUMBER(U27),U27,0)</f>
        <v>43</v>
      </c>
      <c r="W24" s="62">
        <f>COUNTIF($E24:$S24,0)+COUNTIF($E25:$S25,0)+COUNTIF($E26:$S26,0)+COUNTIF($E27:$S27,0)</f>
        <v>9</v>
      </c>
      <c r="X24" s="62">
        <f>COUNTIF($E24:$S24,1)+COUNTIF($E25:$S25,1)+COUNTIF($E26:$S26,1)+COUNTIF($E27:$S27,1)</f>
        <v>4</v>
      </c>
      <c r="Y24" s="62">
        <f>COUNTIF($E24:$S24,2)+COUNTIF($E25:$S25,2)+COUNTIF($E26:$S26,2)+COUNTIF($E27:$S27,2)</f>
        <v>2</v>
      </c>
      <c r="Z24" s="62">
        <f>COUNTIF($E24:$S24,3)+COUNTIF($E25:$S25,3)+COUNTIF($E26:$S26,3)+COUNTIF($E27:$S27,3)</f>
        <v>5</v>
      </c>
      <c r="AA24" s="62">
        <f>COUNTIF($E24:$S24,5)+COUNTIF($E25:$S25,5)+COUNTIF($E26:$S26,5)+COUNTIF($E27:$S27,5)</f>
        <v>4</v>
      </c>
      <c r="AB24" s="63">
        <f>COUNTIF($E24:$S24,"5*")+COUNTIF($E25:$S25,"5*")+COUNTIF($E26:$S26,"5*")</f>
        <v>0</v>
      </c>
      <c r="AC24" s="64">
        <f>COUNTIF($E24:$S24,20)+COUNTIF($E25:$S25,20)+COUNTIF($E26:$S26,20)</f>
        <v>0</v>
      </c>
    </row>
    <row r="25" spans="1:29" ht="15.75">
      <c r="A25" s="128">
        <v>5</v>
      </c>
      <c r="B25" s="65">
        <v>143</v>
      </c>
      <c r="C25" s="66"/>
      <c r="D25" s="67"/>
      <c r="E25" s="68">
        <v>3</v>
      </c>
      <c r="F25" s="69">
        <v>5</v>
      </c>
      <c r="G25" s="69">
        <v>1</v>
      </c>
      <c r="H25" s="69">
        <v>0</v>
      </c>
      <c r="I25" s="69">
        <v>1</v>
      </c>
      <c r="J25" s="69">
        <v>0</v>
      </c>
      <c r="K25" s="69">
        <v>0</v>
      </c>
      <c r="L25" s="69">
        <v>0</v>
      </c>
      <c r="M25" s="69"/>
      <c r="N25" s="69"/>
      <c r="O25" s="69"/>
      <c r="P25" s="69"/>
      <c r="Q25" s="69"/>
      <c r="R25" s="69"/>
      <c r="S25" s="69"/>
      <c r="T25" s="70">
        <f>SUM(E25:S25)</f>
        <v>10</v>
      </c>
      <c r="U25" s="71"/>
      <c r="V25" s="40"/>
      <c r="W25" s="73"/>
      <c r="X25" s="73"/>
      <c r="Y25" s="73"/>
      <c r="Z25" s="73"/>
      <c r="AA25" s="73"/>
      <c r="AB25" s="74"/>
      <c r="AC25" s="75"/>
    </row>
    <row r="26" spans="1:29" ht="16.5" customHeight="1">
      <c r="A26" s="128"/>
      <c r="B26" s="65" t="s">
        <v>20</v>
      </c>
      <c r="C26" s="66"/>
      <c r="D26" s="67"/>
      <c r="E26" s="76">
        <v>1</v>
      </c>
      <c r="F26" s="77">
        <v>1</v>
      </c>
      <c r="G26" s="77">
        <v>2</v>
      </c>
      <c r="H26" s="77">
        <v>0</v>
      </c>
      <c r="I26" s="77">
        <v>3</v>
      </c>
      <c r="J26" s="77">
        <v>0</v>
      </c>
      <c r="K26" s="77">
        <v>0</v>
      </c>
      <c r="L26" s="77">
        <v>0</v>
      </c>
      <c r="M26" s="77"/>
      <c r="N26" s="77"/>
      <c r="O26" s="77"/>
      <c r="P26" s="77"/>
      <c r="Q26" s="77"/>
      <c r="R26" s="77"/>
      <c r="S26" s="77"/>
      <c r="T26" s="78">
        <f>SUM(E26:S26)</f>
        <v>7</v>
      </c>
      <c r="U26" s="79"/>
      <c r="V26" s="80">
        <v>0.5041666666666667</v>
      </c>
      <c r="W26" s="81" t="s">
        <v>15</v>
      </c>
      <c r="X26" s="82"/>
      <c r="Y26" s="82"/>
      <c r="Z26" s="83"/>
      <c r="AA26" s="83"/>
      <c r="AB26" s="84"/>
      <c r="AC26" s="85" t="str">
        <f>TEXT((V27-V26+0.00000000000001),"[hh].mm.ss")</f>
        <v>02.29.00</v>
      </c>
    </row>
    <row r="27" spans="1:29" ht="15.75">
      <c r="A27" s="86"/>
      <c r="B27" s="87"/>
      <c r="C27" s="88"/>
      <c r="D27" s="89"/>
      <c r="E27" s="103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5"/>
      <c r="U27" s="106"/>
      <c r="V27" s="80">
        <v>0.6076388888888888</v>
      </c>
      <c r="W27" s="95" t="s">
        <v>16</v>
      </c>
      <c r="X27" s="96"/>
      <c r="Y27" s="96"/>
      <c r="Z27" s="97"/>
      <c r="AA27" s="96"/>
      <c r="AB27" s="98"/>
      <c r="AC27" s="99" t="str">
        <f>TEXT(IF($E25="","",(IF($E26="",T25/(15-(COUNTIF($E25:$S25,""))),(IF($E27="",(T25+T26)/(30-(COUNTIF($E25:$S25,"")+COUNTIF($E26:$S26,""))),(T25+T26+T27)/(45-(COUNTIF($E25:$S25,"")+COUNTIF($E26:$S26,"")+COUNTIF($E27:$S27,"")))))))),"0,00")</f>
        <v>0,01</v>
      </c>
    </row>
    <row r="28" spans="1:29" ht="15.75">
      <c r="A28" s="53"/>
      <c r="B28" s="54" t="s">
        <v>40</v>
      </c>
      <c r="C28" s="55"/>
      <c r="D28" s="56"/>
      <c r="E28" s="57">
        <v>3</v>
      </c>
      <c r="F28" s="58">
        <v>3</v>
      </c>
      <c r="G28" s="58">
        <v>5</v>
      </c>
      <c r="H28" s="58">
        <v>1</v>
      </c>
      <c r="I28" s="58">
        <v>5</v>
      </c>
      <c r="J28" s="58">
        <v>0</v>
      </c>
      <c r="K28" s="58">
        <v>0</v>
      </c>
      <c r="L28" s="58">
        <v>0</v>
      </c>
      <c r="M28" s="58"/>
      <c r="N28" s="58"/>
      <c r="O28" s="58"/>
      <c r="P28" s="58"/>
      <c r="Q28" s="58"/>
      <c r="R28" s="58"/>
      <c r="S28" s="58"/>
      <c r="T28" s="59">
        <f>SUM(E28:S28)</f>
        <v>17</v>
      </c>
      <c r="U28" s="60"/>
      <c r="V28" s="61">
        <f>SUM(T28:T31)+IF(ISNUMBER(U28),U28,0)+IF(ISNUMBER(U30),U30,0)+IF(ISNUMBER(U31),U31,0)</f>
        <v>46</v>
      </c>
      <c r="W28" s="62">
        <f>COUNTIF($E28:$S28,0)+COUNTIF($E29:$S29,0)+COUNTIF($E30:$S30,0)+COUNTIF($E31:$S31,0)</f>
        <v>6</v>
      </c>
      <c r="X28" s="62">
        <f>COUNTIF($E28:$S28,1)+COUNTIF($E29:$S29,1)+COUNTIF($E30:$S30,1)+COUNTIF($E31:$S31,1)</f>
        <v>7</v>
      </c>
      <c r="Y28" s="62">
        <f>COUNTIF($E28:$S28,2)+COUNTIF($E29:$S29,2)+COUNTIF($E30:$S30,2)+COUNTIF($E31:$S31,2)</f>
        <v>2</v>
      </c>
      <c r="Z28" s="62">
        <f>COUNTIF($E28:$S28,3)+COUNTIF($E29:$S29,3)+COUNTIF($E30:$S30,3)+COUNTIF($E31:$S31,3)</f>
        <v>5</v>
      </c>
      <c r="AA28" s="62">
        <f>COUNTIF($E28:$S28,5)+COUNTIF($E29:$S29,5)+COUNTIF($E30:$S30,5)+COUNTIF($E31:$S31,5)</f>
        <v>4</v>
      </c>
      <c r="AB28" s="63">
        <f>COUNTIF($E28:$S28,"5*")+COUNTIF($E29:$S29,"5*")+COUNTIF($E30:$S30,"5*")</f>
        <v>0</v>
      </c>
      <c r="AC28" s="64">
        <f>COUNTIF($E28:$S28,20)+COUNTIF($E29:$S29,20)+COUNTIF($E30:$S30,20)</f>
        <v>0</v>
      </c>
    </row>
    <row r="29" spans="1:29" ht="15.75">
      <c r="A29" s="128">
        <v>6</v>
      </c>
      <c r="B29" s="65">
        <v>122</v>
      </c>
      <c r="C29" s="66"/>
      <c r="D29" s="67"/>
      <c r="E29" s="68">
        <v>2</v>
      </c>
      <c r="F29" s="69">
        <v>3</v>
      </c>
      <c r="G29" s="69">
        <v>2</v>
      </c>
      <c r="H29" s="69">
        <v>0</v>
      </c>
      <c r="I29" s="69">
        <v>3</v>
      </c>
      <c r="J29" s="69">
        <v>5</v>
      </c>
      <c r="K29" s="69">
        <v>0</v>
      </c>
      <c r="L29" s="69">
        <v>1</v>
      </c>
      <c r="M29" s="69"/>
      <c r="N29" s="69"/>
      <c r="O29" s="69"/>
      <c r="P29" s="69"/>
      <c r="Q29" s="69"/>
      <c r="R29" s="69"/>
      <c r="S29" s="69"/>
      <c r="T29" s="70">
        <f>SUM(E29:S29)</f>
        <v>16</v>
      </c>
      <c r="U29" s="71"/>
      <c r="V29" s="72"/>
      <c r="W29" s="73"/>
      <c r="X29" s="73"/>
      <c r="Y29" s="73"/>
      <c r="Z29" s="73"/>
      <c r="AA29" s="73"/>
      <c r="AB29" s="74"/>
      <c r="AC29" s="75"/>
    </row>
    <row r="30" spans="1:29" ht="16.5" customHeight="1">
      <c r="A30" s="128"/>
      <c r="B30" s="65" t="s">
        <v>41</v>
      </c>
      <c r="C30" s="66"/>
      <c r="D30" s="67"/>
      <c r="E30" s="76">
        <v>1</v>
      </c>
      <c r="F30" s="77">
        <v>3</v>
      </c>
      <c r="G30" s="77">
        <v>5</v>
      </c>
      <c r="H30" s="77">
        <v>1</v>
      </c>
      <c r="I30" s="77">
        <v>0</v>
      </c>
      <c r="J30" s="77">
        <v>1</v>
      </c>
      <c r="K30" s="77">
        <v>1</v>
      </c>
      <c r="L30" s="77">
        <v>1</v>
      </c>
      <c r="M30" s="77"/>
      <c r="N30" s="77"/>
      <c r="O30" s="77"/>
      <c r="P30" s="77"/>
      <c r="Q30" s="77"/>
      <c r="R30" s="77"/>
      <c r="S30" s="77"/>
      <c r="T30" s="78">
        <f>SUM(E30:S30)</f>
        <v>13</v>
      </c>
      <c r="U30" s="79"/>
      <c r="V30" s="80">
        <v>0.50625</v>
      </c>
      <c r="W30" s="81" t="s">
        <v>15</v>
      </c>
      <c r="X30" s="82"/>
      <c r="Y30" s="82"/>
      <c r="Z30" s="83"/>
      <c r="AA30" s="83"/>
      <c r="AB30" s="84"/>
      <c r="AC30" s="85" t="str">
        <f>TEXT((V31-V30+0.00000000000001),"[hh].mm.ss")</f>
        <v>02.51.00</v>
      </c>
    </row>
    <row r="31" spans="1:29" ht="15.75">
      <c r="A31" s="86"/>
      <c r="B31" s="111"/>
      <c r="C31" s="88"/>
      <c r="D31" s="89"/>
      <c r="E31" s="90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2"/>
      <c r="U31" s="93"/>
      <c r="V31" s="94">
        <v>0.625</v>
      </c>
      <c r="W31" s="95" t="s">
        <v>16</v>
      </c>
      <c r="X31" s="96"/>
      <c r="Y31" s="96"/>
      <c r="Z31" s="97"/>
      <c r="AA31" s="96"/>
      <c r="AB31" s="98"/>
      <c r="AC31" s="99" t="str">
        <f>TEXT(IF($E29="","",(IF($E30="",T29/(15-(COUNTIF($E29:$S29,""))),(IF($E31="",(T29+T30)/(30-(COUNTIF($E29:$S29,"")+COUNTIF($E30:$S30,""))),(T29+T30+T31)/(45-(COUNTIF($E29:$S29,"")+COUNTIF($E30:$S30,"")+COUNTIF($E31:$S31,"")))))))),"0,00")</f>
        <v>0,02</v>
      </c>
    </row>
    <row r="32" spans="1:29" ht="15.75">
      <c r="A32" s="53"/>
      <c r="B32" s="54" t="s">
        <v>42</v>
      </c>
      <c r="C32" s="55"/>
      <c r="D32" s="56"/>
      <c r="E32" s="57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>
        <f>SUM(E32:S32)</f>
        <v>0</v>
      </c>
      <c r="U32" s="60"/>
      <c r="V32" s="61">
        <f>SUM(T32:T35)+IF(ISNUMBER(U32),U32,0)+IF(ISNUMBER(U34),U34,0)+IF(ISNUMBER(U35),U35,0)</f>
        <v>0</v>
      </c>
      <c r="W32" s="62">
        <f>COUNTIF($E32:$S32,0)+COUNTIF($E33:$S33,0)+COUNTIF($E34:$S34,0)+COUNTIF($E35:$S35,0)</f>
        <v>0</v>
      </c>
      <c r="X32" s="62">
        <f>COUNTIF($E32:$S32,1)+COUNTIF($E33:$S33,1)+COUNTIF($E34:$S34,1)+COUNTIF($E35:$S35,1)</f>
        <v>0</v>
      </c>
      <c r="Y32" s="62">
        <f>COUNTIF($E32:$S32,2)+COUNTIF($E33:$S33,2)+COUNTIF($E34:$S34,2)+COUNTIF($E35:$S35,2)</f>
        <v>0</v>
      </c>
      <c r="Z32" s="62">
        <f>COUNTIF($E32:$S32,3)+COUNTIF($E33:$S33,3)+COUNTIF($E34:$S34,3)+COUNTIF($E35:$S35,3)</f>
        <v>0</v>
      </c>
      <c r="AA32" s="62">
        <f>COUNTIF($E32:$S32,5)+COUNTIF($E33:$S33,5)+COUNTIF($E34:$S34,5)+COUNTIF($E35:$S35,5)</f>
        <v>0</v>
      </c>
      <c r="AB32" s="63">
        <f>COUNTIF($E32:$S32,"5*")+COUNTIF($E33:$S33,"5*")+COUNTIF($E34:$S34,"5*")</f>
        <v>0</v>
      </c>
      <c r="AC32" s="64">
        <f>COUNTIF($E32:$S32,20)+COUNTIF($E33:$S33,20)+COUNTIF($E34:$S34,20)</f>
        <v>0</v>
      </c>
    </row>
    <row r="33" spans="1:29" ht="15.75">
      <c r="A33" s="128" t="s">
        <v>43</v>
      </c>
      <c r="B33" s="65">
        <v>116</v>
      </c>
      <c r="C33" s="66"/>
      <c r="D33" s="67"/>
      <c r="E33" s="68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70">
        <f>SUM(E33:S33)</f>
        <v>0</v>
      </c>
      <c r="U33" s="71"/>
      <c r="V33" s="72"/>
      <c r="W33" s="73"/>
      <c r="X33" s="73"/>
      <c r="Y33" s="73"/>
      <c r="Z33" s="73"/>
      <c r="AA33" s="73"/>
      <c r="AB33" s="74"/>
      <c r="AC33" s="75"/>
    </row>
    <row r="34" spans="1:29" ht="16.5" customHeight="1">
      <c r="A34" s="128"/>
      <c r="B34" s="65" t="s">
        <v>18</v>
      </c>
      <c r="C34" s="66"/>
      <c r="D34" s="67"/>
      <c r="E34" s="76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8">
        <f>SUM(E34:S34)</f>
        <v>0</v>
      </c>
      <c r="U34" s="79"/>
      <c r="V34" s="80">
        <v>0.5055555555555555</v>
      </c>
      <c r="W34" s="81" t="s">
        <v>15</v>
      </c>
      <c r="X34" s="82"/>
      <c r="Y34" s="82"/>
      <c r="Z34" s="83"/>
      <c r="AA34" s="83"/>
      <c r="AB34" s="84"/>
      <c r="AC34" s="85" t="e">
        <f>TEXT((V35-V34+0.00000000000001),"[hh].mm.ss")</f>
        <v>#VALUE!</v>
      </c>
    </row>
    <row r="35" spans="1:29" ht="15.75">
      <c r="A35" s="86"/>
      <c r="B35" s="111"/>
      <c r="C35" s="88"/>
      <c r="D35" s="89"/>
      <c r="E35" s="90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2"/>
      <c r="U35" s="93"/>
      <c r="V35" s="94"/>
      <c r="W35" s="95" t="s">
        <v>16</v>
      </c>
      <c r="X35" s="96"/>
      <c r="Y35" s="96"/>
      <c r="Z35" s="97"/>
      <c r="AA35" s="96"/>
      <c r="AB35" s="98"/>
      <c r="AC35" s="99">
        <f>TEXT(IF($E33="","",(IF($E34="",T33/(15-(COUNTIF($E33:$S33,""))),(IF($E35="",(T33+T34)/(30-(COUNTIF($E33:$S33,"")+COUNTIF($E34:$S34,""))),(T33+T34+T35)/(45-(COUNTIF($E33:$S33,"")+COUNTIF($E34:$S34,"")+COUNTIF($E35:$S35,"")))))))),"0,00")</f>
      </c>
    </row>
  </sheetData>
  <mergeCells count="11">
    <mergeCell ref="A25:A26"/>
    <mergeCell ref="A29:A30"/>
    <mergeCell ref="A33:A34"/>
    <mergeCell ref="A9:A10"/>
    <mergeCell ref="A13:A14"/>
    <mergeCell ref="A17:A18"/>
    <mergeCell ref="A21:A22"/>
    <mergeCell ref="D1:S1"/>
    <mergeCell ref="D2:S2"/>
    <mergeCell ref="E3:AB3"/>
    <mergeCell ref="W6:AC6"/>
  </mergeCells>
  <printOptions/>
  <pageMargins left="0.7875" right="0.7875" top="0.5902777777777778" bottom="0.39375" header="0.5118055555555555" footer="0.5118055555555555"/>
  <pageSetup fitToHeight="6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tabSelected="1" workbookViewId="0" topLeftCell="A1">
      <selection activeCell="AC3" sqref="AC3"/>
    </sheetView>
  </sheetViews>
  <sheetFormatPr defaultColWidth="9.140625" defaultRowHeight="12.75"/>
  <cols>
    <col min="1" max="1" width="6.28125" style="0" customWidth="1"/>
    <col min="5" max="19" width="4.57421875" style="0" customWidth="1"/>
    <col min="22" max="22" width="12.421875" style="0" customWidth="1"/>
    <col min="23" max="28" width="4.57421875" style="0" customWidth="1"/>
    <col min="29" max="29" width="9.57421875" style="0" customWidth="1"/>
  </cols>
  <sheetData>
    <row r="1" spans="1:29" ht="40.5" customHeight="1">
      <c r="A1" s="1"/>
      <c r="B1" s="2"/>
      <c r="C1" s="3"/>
      <c r="D1" s="129" t="s">
        <v>32</v>
      </c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4"/>
      <c r="U1" s="4"/>
      <c r="V1" s="4"/>
      <c r="W1" s="4"/>
      <c r="X1" s="4"/>
      <c r="Y1" s="4"/>
      <c r="Z1" s="4"/>
      <c r="AA1" s="4"/>
      <c r="AB1" s="4"/>
      <c r="AC1" s="5"/>
    </row>
    <row r="2" spans="1:29" ht="45.75" customHeight="1">
      <c r="A2" s="6"/>
      <c r="B2" s="7"/>
      <c r="C2" s="8"/>
      <c r="D2" s="125" t="s">
        <v>1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9"/>
      <c r="U2" s="9"/>
      <c r="V2" s="9"/>
      <c r="W2" s="9"/>
      <c r="X2" s="9"/>
      <c r="Y2" s="9"/>
      <c r="Z2" s="9"/>
      <c r="AA2" s="9"/>
      <c r="AB2" s="10"/>
      <c r="AC2" s="112" t="s">
        <v>44</v>
      </c>
    </row>
    <row r="3" spans="1:29" ht="36.75">
      <c r="A3" s="12"/>
      <c r="B3" s="13"/>
      <c r="C3" s="14"/>
      <c r="D3" s="14"/>
      <c r="E3" s="126" t="s">
        <v>3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13">
        <v>1</v>
      </c>
    </row>
    <row r="4" spans="1:29" ht="15">
      <c r="A4" s="16">
        <v>0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9"/>
      <c r="W4" s="18"/>
      <c r="X4" s="18"/>
      <c r="Y4" s="18"/>
      <c r="Z4" s="18"/>
      <c r="AA4" s="20"/>
      <c r="AB4" s="18"/>
      <c r="AC4" s="21"/>
    </row>
    <row r="5" spans="1:29" ht="15.75">
      <c r="A5" s="22"/>
      <c r="B5" s="23"/>
      <c r="C5" s="24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  <c r="P5" s="25"/>
      <c r="Q5" s="25"/>
      <c r="R5" s="25"/>
      <c r="S5" s="25"/>
      <c r="T5" s="27"/>
      <c r="U5" s="27"/>
      <c r="V5" s="28">
        <v>40768</v>
      </c>
      <c r="W5" s="29"/>
      <c r="X5" s="29"/>
      <c r="Y5" s="29"/>
      <c r="Z5" s="27"/>
      <c r="AA5" s="30"/>
      <c r="AB5" s="31"/>
      <c r="AC5" s="32"/>
    </row>
    <row r="6" spans="1:29" s="41" customFormat="1" ht="15">
      <c r="A6" s="33" t="s">
        <v>4</v>
      </c>
      <c r="B6" s="34" t="s">
        <v>5</v>
      </c>
      <c r="C6" s="35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8" t="s">
        <v>6</v>
      </c>
      <c r="U6" s="38"/>
      <c r="V6" s="39"/>
      <c r="W6" s="127" t="s">
        <v>7</v>
      </c>
      <c r="X6" s="127"/>
      <c r="Y6" s="127"/>
      <c r="Z6" s="127"/>
      <c r="AA6" s="127"/>
      <c r="AB6" s="127"/>
      <c r="AC6" s="127"/>
    </row>
    <row r="7" spans="1:29" s="41" customFormat="1" ht="15">
      <c r="A7" s="114"/>
      <c r="B7" s="43" t="s">
        <v>8</v>
      </c>
      <c r="C7" s="44"/>
      <c r="D7" s="45"/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6">
        <v>8</v>
      </c>
      <c r="M7" s="46">
        <v>9</v>
      </c>
      <c r="N7" s="46">
        <v>10</v>
      </c>
      <c r="O7" s="46">
        <v>11</v>
      </c>
      <c r="P7" s="46">
        <v>12</v>
      </c>
      <c r="Q7" s="46">
        <v>13</v>
      </c>
      <c r="R7" s="46">
        <v>14</v>
      </c>
      <c r="S7" s="46">
        <v>15</v>
      </c>
      <c r="T7" s="47" t="s">
        <v>9</v>
      </c>
      <c r="U7" s="47" t="s">
        <v>10</v>
      </c>
      <c r="V7" s="48" t="s">
        <v>11</v>
      </c>
      <c r="W7" s="49">
        <v>0</v>
      </c>
      <c r="X7" s="50">
        <v>1</v>
      </c>
      <c r="Y7" s="50">
        <v>2</v>
      </c>
      <c r="Z7" s="50">
        <v>3</v>
      </c>
      <c r="AA7" s="50">
        <v>5</v>
      </c>
      <c r="AB7" s="51" t="s">
        <v>12</v>
      </c>
      <c r="AC7" s="52">
        <v>20</v>
      </c>
    </row>
    <row r="8" spans="1:29" ht="15.75">
      <c r="A8" s="53"/>
      <c r="B8" s="54" t="s">
        <v>45</v>
      </c>
      <c r="C8" s="100"/>
      <c r="D8" s="101"/>
      <c r="E8" s="57">
        <v>1</v>
      </c>
      <c r="F8" s="58">
        <v>5</v>
      </c>
      <c r="G8" s="58">
        <v>0</v>
      </c>
      <c r="H8" s="58">
        <v>0</v>
      </c>
      <c r="I8" s="58">
        <v>1</v>
      </c>
      <c r="J8" s="58">
        <v>0</v>
      </c>
      <c r="K8" s="58">
        <v>1</v>
      </c>
      <c r="L8" s="58">
        <v>0</v>
      </c>
      <c r="M8" s="58"/>
      <c r="N8" s="58"/>
      <c r="O8" s="58"/>
      <c r="P8" s="58"/>
      <c r="Q8" s="58"/>
      <c r="R8" s="58"/>
      <c r="S8" s="58"/>
      <c r="T8" s="59">
        <f>SUM(E8:S8)</f>
        <v>8</v>
      </c>
      <c r="U8" s="60"/>
      <c r="V8" s="61">
        <f>SUM(T8:T11)+IF(ISNUMBER(U8),U8,0)+IF(ISNUMBER(U10),U10,0)+IF(ISNUMBER(U11),U11,0)</f>
        <v>18</v>
      </c>
      <c r="W8" s="62">
        <f>COUNTIF($E8:$S8,0)+COUNTIF($E9:$S9,0)+COUNTIF($E10:$S10,0)+COUNTIF($E11:$S11,0)</f>
        <v>15</v>
      </c>
      <c r="X8" s="62">
        <f>COUNTIF($E8:$S8,1)+COUNTIF($E9:$S9,1)+COUNTIF($E10:$S10,1)+COUNTIF($E11:$S11,1)</f>
        <v>6</v>
      </c>
      <c r="Y8" s="62">
        <f>COUNTIF($E8:$S8,2)+COUNTIF($E9:$S9,2)+COUNTIF($E10:$S10,2)+COUNTIF($E11:$S11,2)</f>
        <v>1</v>
      </c>
      <c r="Z8" s="62">
        <f>COUNTIF($E8:$S8,3)+COUNTIF($E9:$S9,3)+COUNTIF($E10:$S10,3)+COUNTIF($E11:$S11,3)</f>
        <v>0</v>
      </c>
      <c r="AA8" s="62">
        <f>COUNTIF($E8:$S8,5)+COUNTIF($E9:$S9,5)+COUNTIF($E10:$S10,5)+COUNTIF($E11:$S11,5)</f>
        <v>2</v>
      </c>
      <c r="AB8" s="63">
        <f>COUNTIF($E8:$S8,"5*")+COUNTIF($E9:$S9,"5*")+COUNTIF($E10:$S10,"5*")</f>
        <v>0</v>
      </c>
      <c r="AC8" s="64">
        <f>COUNTIF($E8:$S8,20)+COUNTIF($E9:$S9,20)+COUNTIF($E10:$S10,20)</f>
        <v>0</v>
      </c>
    </row>
    <row r="9" spans="1:29" ht="15.75">
      <c r="A9" s="128">
        <v>1</v>
      </c>
      <c r="B9" s="65">
        <v>215</v>
      </c>
      <c r="C9" s="66"/>
      <c r="D9" s="67"/>
      <c r="E9" s="68">
        <v>0</v>
      </c>
      <c r="F9" s="69">
        <v>5</v>
      </c>
      <c r="G9" s="69">
        <v>0</v>
      </c>
      <c r="H9" s="69">
        <v>0</v>
      </c>
      <c r="I9" s="69">
        <v>1</v>
      </c>
      <c r="J9" s="69">
        <v>0</v>
      </c>
      <c r="K9" s="69">
        <v>1</v>
      </c>
      <c r="L9" s="69">
        <v>0</v>
      </c>
      <c r="M9" s="69"/>
      <c r="N9" s="69"/>
      <c r="O9" s="69"/>
      <c r="P9" s="69"/>
      <c r="Q9" s="69"/>
      <c r="R9" s="69"/>
      <c r="S9" s="69"/>
      <c r="T9" s="70">
        <f>SUM(E9:S9)</f>
        <v>7</v>
      </c>
      <c r="U9" s="71"/>
      <c r="V9" s="40"/>
      <c r="W9" s="73"/>
      <c r="X9" s="73"/>
      <c r="Y9" s="73"/>
      <c r="Z9" s="73"/>
      <c r="AA9" s="73"/>
      <c r="AB9" s="74"/>
      <c r="AC9" s="75"/>
    </row>
    <row r="10" spans="1:29" ht="16.5" customHeight="1">
      <c r="A10" s="128"/>
      <c r="B10" s="65" t="s">
        <v>20</v>
      </c>
      <c r="C10" s="66"/>
      <c r="D10" s="67"/>
      <c r="E10" s="76">
        <v>0</v>
      </c>
      <c r="F10" s="77">
        <v>2</v>
      </c>
      <c r="G10" s="77">
        <v>0</v>
      </c>
      <c r="H10" s="77">
        <v>0</v>
      </c>
      <c r="I10" s="77">
        <v>1</v>
      </c>
      <c r="J10" s="77">
        <v>0</v>
      </c>
      <c r="K10" s="77">
        <v>0</v>
      </c>
      <c r="L10" s="77">
        <v>0</v>
      </c>
      <c r="M10" s="77"/>
      <c r="N10" s="77"/>
      <c r="O10" s="77"/>
      <c r="P10" s="77"/>
      <c r="Q10" s="77"/>
      <c r="R10" s="77"/>
      <c r="S10" s="77"/>
      <c r="T10" s="78">
        <f>SUM(E10:S10)</f>
        <v>3</v>
      </c>
      <c r="U10" s="79"/>
      <c r="V10" s="80">
        <v>0.5013888888888889</v>
      </c>
      <c r="W10" s="81" t="s">
        <v>15</v>
      </c>
      <c r="X10" s="82"/>
      <c r="Y10" s="82"/>
      <c r="Z10" s="83"/>
      <c r="AA10" s="83"/>
      <c r="AB10" s="84"/>
      <c r="AC10" s="115" t="str">
        <f>TEXT((V11-V10+0.00000000000001),"[hh].mm.ss")</f>
        <v>02.59.00</v>
      </c>
    </row>
    <row r="11" spans="1:29" ht="15.75">
      <c r="A11" s="86"/>
      <c r="B11" s="87"/>
      <c r="C11" s="88"/>
      <c r="D11" s="89"/>
      <c r="E11" s="103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5"/>
      <c r="U11" s="106"/>
      <c r="V11" s="80">
        <v>0.6256944444444444</v>
      </c>
      <c r="W11" s="95" t="s">
        <v>16</v>
      </c>
      <c r="X11" s="96"/>
      <c r="Y11" s="96"/>
      <c r="Z11" s="97"/>
      <c r="AA11" s="96"/>
      <c r="AB11" s="98"/>
      <c r="AC11" s="99" t="str">
        <f>TEXT(IF($E9="","",(IF($E10="",T9/(15-(COUNTIF($E9:$S9,""))),(IF($E11="",(T9+T10)/(30-(COUNTIF($E9:$S9,"")+COUNTIF($E10:$S10,""))),(T9+T10+T11)/(45-(COUNTIF($E9:$S9,"")+COUNTIF($E10:$S10,"")+COUNTIF($E11:$S11,"")))))))),"0,00")</f>
        <v>0,01</v>
      </c>
    </row>
    <row r="12" spans="1:29" ht="15.75">
      <c r="A12" s="53"/>
      <c r="B12" s="54" t="s">
        <v>46</v>
      </c>
      <c r="C12" s="55"/>
      <c r="D12" s="56"/>
      <c r="E12" s="57">
        <v>0</v>
      </c>
      <c r="F12" s="58">
        <v>3</v>
      </c>
      <c r="G12" s="58">
        <v>3</v>
      </c>
      <c r="H12" s="58">
        <v>0</v>
      </c>
      <c r="I12" s="58">
        <v>1</v>
      </c>
      <c r="J12" s="58">
        <v>0</v>
      </c>
      <c r="K12" s="58">
        <v>2</v>
      </c>
      <c r="L12" s="58">
        <v>3</v>
      </c>
      <c r="M12" s="58"/>
      <c r="N12" s="58"/>
      <c r="O12" s="58"/>
      <c r="P12" s="58"/>
      <c r="Q12" s="58"/>
      <c r="R12" s="58"/>
      <c r="S12" s="58"/>
      <c r="T12" s="59">
        <f>SUM(E12:S12)</f>
        <v>12</v>
      </c>
      <c r="U12" s="60"/>
      <c r="V12" s="61">
        <f>SUM(T12:T15)+IF(ISNUMBER(U12),U12,0)+IF(ISNUMBER(U14),U14,0)+IF(ISNUMBER(U15),U15,0)</f>
        <v>26</v>
      </c>
      <c r="W12" s="62">
        <f>COUNTIF($E12:$S12,0)+COUNTIF($E13:$S13,0)+COUNTIF($E14:$S14,0)+COUNTIF($E15:$S15,0)</f>
        <v>11</v>
      </c>
      <c r="X12" s="62">
        <f>COUNTIF($E12:$S12,1)+COUNTIF($E13:$S13,1)+COUNTIF($E14:$S14,1)+COUNTIF($E15:$S15,1)</f>
        <v>5</v>
      </c>
      <c r="Y12" s="62">
        <f>COUNTIF($E12:$S12,2)+COUNTIF($E13:$S13,2)+COUNTIF($E14:$S14,2)+COUNTIF($E15:$S15,2)</f>
        <v>3</v>
      </c>
      <c r="Z12" s="62">
        <f>COUNTIF($E12:$S12,3)+COUNTIF($E13:$S13,3)+COUNTIF($E14:$S14,3)+COUNTIF($E15:$S15,3)</f>
        <v>5</v>
      </c>
      <c r="AA12" s="62">
        <f>COUNTIF($E12:$S12,5)+COUNTIF($E13:$S13,5)+COUNTIF($E14:$S14,5)+COUNTIF($E15:$S15,5)</f>
        <v>0</v>
      </c>
      <c r="AB12" s="63">
        <f>COUNTIF($E12:$S12,"5*")+COUNTIF($E13:$S13,"5*")+COUNTIF($E14:$S14,"5*")</f>
        <v>0</v>
      </c>
      <c r="AC12" s="64">
        <f>COUNTIF($E12:$S12,20)+COUNTIF($E13:$S13,20)+COUNTIF($E14:$S14,20)</f>
        <v>0</v>
      </c>
    </row>
    <row r="13" spans="1:29" ht="15.75">
      <c r="A13" s="128">
        <v>2</v>
      </c>
      <c r="B13" s="65">
        <v>205</v>
      </c>
      <c r="C13" s="66"/>
      <c r="D13" s="67"/>
      <c r="E13" s="68">
        <v>2</v>
      </c>
      <c r="F13" s="69">
        <v>3</v>
      </c>
      <c r="G13" s="69">
        <v>1</v>
      </c>
      <c r="H13" s="69">
        <v>0</v>
      </c>
      <c r="I13" s="69">
        <v>1</v>
      </c>
      <c r="J13" s="69">
        <v>0</v>
      </c>
      <c r="K13" s="69">
        <v>0</v>
      </c>
      <c r="L13" s="69">
        <v>2</v>
      </c>
      <c r="M13" s="69"/>
      <c r="N13" s="69"/>
      <c r="O13" s="69"/>
      <c r="P13" s="69"/>
      <c r="Q13" s="69"/>
      <c r="R13" s="69"/>
      <c r="S13" s="69"/>
      <c r="T13" s="70">
        <f>SUM(E13:S13)</f>
        <v>9</v>
      </c>
      <c r="U13" s="71"/>
      <c r="V13" s="72"/>
      <c r="W13" s="73"/>
      <c r="X13" s="73"/>
      <c r="Y13" s="73"/>
      <c r="Z13" s="73"/>
      <c r="AA13" s="73"/>
      <c r="AB13" s="74"/>
      <c r="AC13" s="75"/>
    </row>
    <row r="14" spans="1:29" ht="16.5" customHeight="1">
      <c r="A14" s="128"/>
      <c r="B14" s="65" t="s">
        <v>18</v>
      </c>
      <c r="C14" s="66"/>
      <c r="D14" s="67"/>
      <c r="E14" s="76">
        <v>0</v>
      </c>
      <c r="F14" s="77">
        <v>3</v>
      </c>
      <c r="G14" s="77">
        <v>0</v>
      </c>
      <c r="H14" s="77">
        <v>0</v>
      </c>
      <c r="I14" s="77">
        <v>1</v>
      </c>
      <c r="J14" s="77">
        <v>0</v>
      </c>
      <c r="K14" s="77">
        <v>0</v>
      </c>
      <c r="L14" s="77">
        <v>1</v>
      </c>
      <c r="M14" s="77"/>
      <c r="N14" s="77"/>
      <c r="O14" s="77"/>
      <c r="P14" s="77"/>
      <c r="Q14" s="77"/>
      <c r="R14" s="77"/>
      <c r="S14" s="77"/>
      <c r="T14" s="78">
        <f>SUM(E14:S14)</f>
        <v>5</v>
      </c>
      <c r="U14" s="79"/>
      <c r="V14" s="80">
        <v>0.5020833333333333</v>
      </c>
      <c r="W14" s="81" t="s">
        <v>15</v>
      </c>
      <c r="X14" s="82"/>
      <c r="Y14" s="82"/>
      <c r="Z14" s="83"/>
      <c r="AA14" s="83"/>
      <c r="AB14" s="84"/>
      <c r="AC14" s="115" t="str">
        <f>TEXT((V15-V14+0.00000000000001),"[hh].mm.ss")</f>
        <v>03.00.00</v>
      </c>
    </row>
    <row r="15" spans="1:29" ht="15.75">
      <c r="A15" s="86"/>
      <c r="B15" s="87"/>
      <c r="C15" s="88"/>
      <c r="D15" s="89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2"/>
      <c r="U15" s="93"/>
      <c r="V15" s="94">
        <v>0.6270833333333333</v>
      </c>
      <c r="W15" s="95" t="s">
        <v>16</v>
      </c>
      <c r="X15" s="96"/>
      <c r="Y15" s="96"/>
      <c r="Z15" s="97"/>
      <c r="AA15" s="96"/>
      <c r="AB15" s="98"/>
      <c r="AC15" s="99" t="str">
        <f>TEXT(IF($E13="","",(IF($E14="",T13/(15-(COUNTIF($E13:$S13,""))),(IF($E15="",(T13+T14)/(30-(COUNTIF($E13:$S13,"")+COUNTIF($E14:$S14,""))),(T13+T14+T15)/(45-(COUNTIF($E13:$S13,"")+COUNTIF($E14:$S14,"")+COUNTIF($E15:$S15,"")))))))),"0,00")</f>
        <v>0,01</v>
      </c>
    </row>
  </sheetData>
  <mergeCells count="6">
    <mergeCell ref="A9:A10"/>
    <mergeCell ref="A13:A14"/>
    <mergeCell ref="D1:S1"/>
    <mergeCell ref="D2:S2"/>
    <mergeCell ref="E3:AB3"/>
    <mergeCell ref="W6:AC6"/>
  </mergeCells>
  <printOptions/>
  <pageMargins left="0.7875" right="0.7875" top="0.5902777777777778" bottom="0.39375" header="0.5118055555555555" footer="0.5118055555555555"/>
  <pageSetup fitToHeight="4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workbookViewId="0" topLeftCell="A1">
      <selection activeCell="X17" sqref="X17"/>
    </sheetView>
  </sheetViews>
  <sheetFormatPr defaultColWidth="9.140625" defaultRowHeight="12.75"/>
  <cols>
    <col min="1" max="1" width="6.28125" style="0" customWidth="1"/>
    <col min="5" max="19" width="4.57421875" style="0" customWidth="1"/>
    <col min="22" max="22" width="12.421875" style="0" customWidth="1"/>
    <col min="23" max="28" width="4.57421875" style="0" customWidth="1"/>
    <col min="29" max="29" width="9.57421875" style="0" customWidth="1"/>
  </cols>
  <sheetData>
    <row r="1" spans="1:29" ht="40.5" customHeight="1">
      <c r="A1" s="1"/>
      <c r="B1" s="2"/>
      <c r="C1" s="3"/>
      <c r="D1" s="129" t="s">
        <v>32</v>
      </c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4"/>
      <c r="U1" s="4"/>
      <c r="V1" s="4"/>
      <c r="W1" s="4"/>
      <c r="X1" s="4"/>
      <c r="Y1" s="4"/>
      <c r="Z1" s="4"/>
      <c r="AA1" s="4"/>
      <c r="AB1" s="4"/>
      <c r="AC1" s="5"/>
    </row>
    <row r="2" spans="1:29" ht="45.75" customHeight="1">
      <c r="A2" s="6"/>
      <c r="B2" s="7"/>
      <c r="C2" s="8"/>
      <c r="D2" s="125" t="s">
        <v>1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9"/>
      <c r="U2" s="9"/>
      <c r="V2" s="9"/>
      <c r="W2" s="9"/>
      <c r="X2" s="9"/>
      <c r="Y2" s="9"/>
      <c r="Z2" s="9"/>
      <c r="AA2" s="9"/>
      <c r="AB2" s="10"/>
      <c r="AC2" s="116" t="s">
        <v>47</v>
      </c>
    </row>
    <row r="3" spans="1:29" ht="36.75">
      <c r="A3" s="12"/>
      <c r="B3" s="13"/>
      <c r="C3" s="14"/>
      <c r="D3" s="14"/>
      <c r="E3" s="126" t="s">
        <v>3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17">
        <v>1</v>
      </c>
    </row>
    <row r="4" spans="1:29" ht="15">
      <c r="A4" s="16">
        <v>0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9"/>
      <c r="W4" s="18"/>
      <c r="X4" s="18"/>
      <c r="Y4" s="18"/>
      <c r="Z4" s="18"/>
      <c r="AA4" s="20"/>
      <c r="AB4" s="18"/>
      <c r="AC4" s="21"/>
    </row>
    <row r="5" spans="1:29" ht="15.75">
      <c r="A5" s="22"/>
      <c r="B5" s="23"/>
      <c r="C5" s="24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  <c r="P5" s="25"/>
      <c r="Q5" s="25"/>
      <c r="R5" s="25"/>
      <c r="S5" s="25"/>
      <c r="T5" s="27"/>
      <c r="U5" s="27"/>
      <c r="V5" s="28">
        <v>40768</v>
      </c>
      <c r="W5" s="29"/>
      <c r="X5" s="29"/>
      <c r="Y5" s="29"/>
      <c r="Z5" s="27"/>
      <c r="AA5" s="30"/>
      <c r="AB5" s="31"/>
      <c r="AC5" s="32"/>
    </row>
    <row r="6" spans="1:29" s="41" customFormat="1" ht="15">
      <c r="A6" s="118" t="s">
        <v>4</v>
      </c>
      <c r="B6" s="34" t="s">
        <v>5</v>
      </c>
      <c r="C6" s="35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8" t="s">
        <v>6</v>
      </c>
      <c r="U6" s="38"/>
      <c r="V6" s="39"/>
      <c r="W6" s="127" t="s">
        <v>7</v>
      </c>
      <c r="X6" s="127"/>
      <c r="Y6" s="127"/>
      <c r="Z6" s="127"/>
      <c r="AA6" s="127"/>
      <c r="AB6" s="127"/>
      <c r="AC6" s="127"/>
    </row>
    <row r="7" spans="1:29" s="41" customFormat="1" ht="15">
      <c r="A7" s="42"/>
      <c r="B7" s="43" t="s">
        <v>8</v>
      </c>
      <c r="C7" s="44"/>
      <c r="D7" s="45"/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6">
        <v>8</v>
      </c>
      <c r="M7" s="46">
        <v>9</v>
      </c>
      <c r="N7" s="46">
        <v>10</v>
      </c>
      <c r="O7" s="46">
        <v>11</v>
      </c>
      <c r="P7" s="46">
        <v>12</v>
      </c>
      <c r="Q7" s="46">
        <v>13</v>
      </c>
      <c r="R7" s="46">
        <v>14</v>
      </c>
      <c r="S7" s="46">
        <v>15</v>
      </c>
      <c r="T7" s="47" t="s">
        <v>9</v>
      </c>
      <c r="U7" s="47" t="s">
        <v>10</v>
      </c>
      <c r="V7" s="48" t="s">
        <v>11</v>
      </c>
      <c r="W7" s="49">
        <v>0</v>
      </c>
      <c r="X7" s="50">
        <v>1</v>
      </c>
      <c r="Y7" s="50">
        <v>2</v>
      </c>
      <c r="Z7" s="50">
        <v>3</v>
      </c>
      <c r="AA7" s="50">
        <v>5</v>
      </c>
      <c r="AB7" s="51" t="s">
        <v>12</v>
      </c>
      <c r="AC7" s="52">
        <v>20</v>
      </c>
    </row>
    <row r="8" spans="1:29" ht="15.75">
      <c r="A8" s="53"/>
      <c r="B8" s="54" t="s">
        <v>48</v>
      </c>
      <c r="C8" s="100"/>
      <c r="D8" s="101"/>
      <c r="E8" s="57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/>
      <c r="L8" s="58">
        <v>0</v>
      </c>
      <c r="M8" s="58"/>
      <c r="N8" s="58"/>
      <c r="O8" s="58"/>
      <c r="P8" s="58"/>
      <c r="Q8" s="58"/>
      <c r="R8" s="58"/>
      <c r="S8" s="58"/>
      <c r="T8" s="59">
        <f>SUM(E8:S8)</f>
        <v>0</v>
      </c>
      <c r="U8" s="60"/>
      <c r="V8" s="61">
        <f>SUM(T8:T11)+IF(ISNUMBER(U8),U8,0)+IF(ISNUMBER(U10),U10,0)+IF(ISNUMBER(U11),U11,0)</f>
        <v>6</v>
      </c>
      <c r="W8" s="62">
        <f>COUNTIF($E8:$S8,0)+COUNTIF($E9:$S9,0)+COUNTIF($E10:$S10,0)+COUNTIF($E11:$S11,0)</f>
        <v>17</v>
      </c>
      <c r="X8" s="62">
        <f>COUNTIF($E8:$S8,1)+COUNTIF($E9:$S9,1)+COUNTIF($E10:$S10,1)+COUNTIF($E11:$S11,1)</f>
        <v>3</v>
      </c>
      <c r="Y8" s="62">
        <f>COUNTIF($E8:$S8,2)+COUNTIF($E9:$S9,2)+COUNTIF($E10:$S10,2)+COUNTIF($E11:$S11,2)</f>
        <v>0</v>
      </c>
      <c r="Z8" s="62">
        <f>COUNTIF($E8:$S8,3)+COUNTIF($E9:$S9,3)+COUNTIF($E10:$S10,3)+COUNTIF($E11:$S11,3)</f>
        <v>1</v>
      </c>
      <c r="AA8" s="62">
        <f>COUNTIF($E8:$S8,5)+COUNTIF($E9:$S9,5)+COUNTIF($E10:$S10,5)+COUNTIF($E11:$S11,5)</f>
        <v>0</v>
      </c>
      <c r="AB8" s="63">
        <f>COUNTIF($E8:$S8,"5*")+COUNTIF($E9:$S9,"5*")+COUNTIF($E10:$S10,"5*")</f>
        <v>0</v>
      </c>
      <c r="AC8" s="64">
        <f>COUNTIF($E8:$S8,20)+COUNTIF($E9:$S9,20)+COUNTIF($E10:$S10,20)</f>
        <v>0</v>
      </c>
    </row>
    <row r="9" spans="1:29" ht="15.75">
      <c r="A9" s="128">
        <v>1</v>
      </c>
      <c r="B9" s="65">
        <v>253</v>
      </c>
      <c r="C9" s="66"/>
      <c r="D9" s="67"/>
      <c r="E9" s="68">
        <v>0</v>
      </c>
      <c r="F9" s="69">
        <v>0</v>
      </c>
      <c r="G9" s="69">
        <v>3</v>
      </c>
      <c r="H9" s="69">
        <v>1</v>
      </c>
      <c r="I9" s="69">
        <v>0</v>
      </c>
      <c r="J9" s="69">
        <v>0</v>
      </c>
      <c r="K9" s="69"/>
      <c r="L9" s="69">
        <v>0</v>
      </c>
      <c r="M9" s="69"/>
      <c r="N9" s="69"/>
      <c r="O9" s="69"/>
      <c r="P9" s="69"/>
      <c r="Q9" s="69"/>
      <c r="R9" s="69"/>
      <c r="S9" s="69"/>
      <c r="T9" s="70">
        <f>SUM(E9:S9)</f>
        <v>4</v>
      </c>
      <c r="U9" s="71"/>
      <c r="V9" s="40"/>
      <c r="W9" s="73"/>
      <c r="X9" s="73"/>
      <c r="Y9" s="73"/>
      <c r="Z9" s="73"/>
      <c r="AA9" s="73"/>
      <c r="AB9" s="74"/>
      <c r="AC9" s="75"/>
    </row>
    <row r="10" spans="1:29" ht="16.5" customHeight="1">
      <c r="A10" s="128"/>
      <c r="B10" s="65" t="s">
        <v>49</v>
      </c>
      <c r="C10" s="66"/>
      <c r="D10" s="67"/>
      <c r="E10" s="76">
        <v>0</v>
      </c>
      <c r="F10" s="77">
        <v>0</v>
      </c>
      <c r="G10" s="77">
        <v>1</v>
      </c>
      <c r="H10" s="77">
        <v>0</v>
      </c>
      <c r="I10" s="77">
        <v>0</v>
      </c>
      <c r="J10" s="77">
        <v>1</v>
      </c>
      <c r="K10" s="77"/>
      <c r="L10" s="77">
        <v>0</v>
      </c>
      <c r="M10" s="77"/>
      <c r="N10" s="77"/>
      <c r="O10" s="77"/>
      <c r="P10" s="77"/>
      <c r="Q10" s="77"/>
      <c r="R10" s="77"/>
      <c r="S10" s="77"/>
      <c r="T10" s="78">
        <f>SUM(E10:S10)</f>
        <v>2</v>
      </c>
      <c r="U10" s="79"/>
      <c r="V10" s="80">
        <v>0.5006944444444444</v>
      </c>
      <c r="W10" s="81" t="s">
        <v>15</v>
      </c>
      <c r="X10" s="82"/>
      <c r="Y10" s="82"/>
      <c r="Z10" s="83"/>
      <c r="AA10" s="83"/>
      <c r="AB10" s="84"/>
      <c r="AC10" s="85" t="str">
        <f>TEXT((V11-V10+0.00000000000001),"[hh].mm.ss")</f>
        <v>02.31.00</v>
      </c>
    </row>
    <row r="11" spans="1:29" ht="15.75">
      <c r="A11" s="86"/>
      <c r="B11" s="87"/>
      <c r="C11" s="88"/>
      <c r="D11" s="89"/>
      <c r="E11" s="119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1"/>
      <c r="U11" s="122"/>
      <c r="V11" s="94">
        <v>0.6055555555555555</v>
      </c>
      <c r="W11" s="95" t="s">
        <v>16</v>
      </c>
      <c r="X11" s="96"/>
      <c r="Y11" s="96"/>
      <c r="Z11" s="97"/>
      <c r="AA11" s="96"/>
      <c r="AB11" s="98"/>
      <c r="AC11" s="99" t="str">
        <f>TEXT(IF($E9="","",(IF($E10="",T9/(15-(COUNTIF($E9:$S9,""))),(IF($E11="",(T9+T10)/(30-(COUNTIF($E9:$S9,"")+COUNTIF($E10:$S10,""))),(T9+T10+T11)/(45-(COUNTIF($E9:$S9,"")+COUNTIF($E10:$S10,"")+COUNTIF($E11:$S11,"")))))))),"0,00")</f>
        <v>0,00</v>
      </c>
    </row>
    <row r="12" spans="1:29" ht="15.75">
      <c r="A12" s="53"/>
      <c r="B12" s="54" t="s">
        <v>50</v>
      </c>
      <c r="C12" s="100"/>
      <c r="D12" s="101"/>
      <c r="E12" s="123">
        <v>2</v>
      </c>
      <c r="F12" s="69">
        <v>1</v>
      </c>
      <c r="G12" s="69">
        <v>3</v>
      </c>
      <c r="H12" s="69">
        <v>5</v>
      </c>
      <c r="I12" s="69">
        <v>5</v>
      </c>
      <c r="J12" s="69">
        <v>5</v>
      </c>
      <c r="K12" s="69"/>
      <c r="L12" s="69">
        <v>0</v>
      </c>
      <c r="M12" s="58"/>
      <c r="N12" s="58"/>
      <c r="O12" s="58"/>
      <c r="P12" s="58"/>
      <c r="Q12" s="58"/>
      <c r="R12" s="58"/>
      <c r="S12" s="58"/>
      <c r="T12" s="59">
        <f>SUM(E12:S12)</f>
        <v>21</v>
      </c>
      <c r="U12" s="60"/>
      <c r="V12" s="61">
        <f>SUM(T12:T15)+IF(ISNUMBER(U12),U12,0)+IF(ISNUMBER(U14),U14,0)+IF(ISNUMBER(U15),U15,0)</f>
        <v>41</v>
      </c>
      <c r="W12" s="62">
        <f>COUNTIF($E12:$S12,0)+COUNTIF($E13:$S13,0)+COUNTIF($E14:$S14,0)+COUNTIF($E15:$S15,0)</f>
        <v>9</v>
      </c>
      <c r="X12" s="62">
        <f>COUNTIF($E12:$S12,1)+COUNTIF($E13:$S13,1)+COUNTIF($E14:$S14,1)+COUNTIF($E15:$S15,1)</f>
        <v>3</v>
      </c>
      <c r="Y12" s="62">
        <f>COUNTIF($E12:$S12,2)+COUNTIF($E13:$S13,2)+COUNTIF($E14:$S14,2)+COUNTIF($E15:$S15,2)</f>
        <v>1</v>
      </c>
      <c r="Z12" s="62">
        <f>COUNTIF($E12:$S12,3)+COUNTIF($E13:$S13,3)+COUNTIF($E14:$S14,3)+COUNTIF($E15:$S15,3)</f>
        <v>2</v>
      </c>
      <c r="AA12" s="62">
        <f>COUNTIF($E12:$S12,5)+COUNTIF($E13:$S13,5)+COUNTIF($E14:$S14,5)+COUNTIF($E15:$S15,5)</f>
        <v>6</v>
      </c>
      <c r="AB12" s="63">
        <f>COUNTIF($E12:$S12,"5*")+COUNTIF($E13:$S13,"5*")+COUNTIF($E14:$S14,"5*")</f>
        <v>0</v>
      </c>
      <c r="AC12" s="64">
        <f>COUNTIF($E12:$S12,20)+COUNTIF($E13:$S13,20)+COUNTIF($E14:$S14,20)</f>
        <v>0</v>
      </c>
    </row>
    <row r="13" spans="1:29" ht="15.75">
      <c r="A13" s="128">
        <v>2</v>
      </c>
      <c r="B13" s="65">
        <v>254</v>
      </c>
      <c r="C13" s="66"/>
      <c r="D13" s="67"/>
      <c r="E13" s="68">
        <v>1</v>
      </c>
      <c r="F13" s="69">
        <v>0</v>
      </c>
      <c r="G13" s="69">
        <v>5</v>
      </c>
      <c r="H13" s="69">
        <v>1</v>
      </c>
      <c r="I13" s="69">
        <v>3</v>
      </c>
      <c r="J13" s="69">
        <v>5</v>
      </c>
      <c r="K13" s="69"/>
      <c r="L13" s="69">
        <v>0</v>
      </c>
      <c r="M13" s="69"/>
      <c r="N13" s="69"/>
      <c r="O13" s="69"/>
      <c r="P13" s="69"/>
      <c r="Q13" s="69"/>
      <c r="R13" s="69"/>
      <c r="S13" s="69"/>
      <c r="T13" s="70">
        <f>SUM(E13:S13)</f>
        <v>15</v>
      </c>
      <c r="U13" s="71"/>
      <c r="V13" s="40"/>
      <c r="W13" s="73"/>
      <c r="X13" s="73"/>
      <c r="Y13" s="73"/>
      <c r="Z13" s="73"/>
      <c r="AA13" s="73"/>
      <c r="AB13" s="74"/>
      <c r="AC13" s="75"/>
    </row>
    <row r="14" spans="1:29" ht="16.5" customHeight="1">
      <c r="A14" s="128"/>
      <c r="B14" s="65" t="s">
        <v>51</v>
      </c>
      <c r="C14" s="66"/>
      <c r="D14" s="67"/>
      <c r="E14" s="76">
        <v>0</v>
      </c>
      <c r="F14" s="77">
        <v>0</v>
      </c>
      <c r="G14" s="77">
        <v>5</v>
      </c>
      <c r="H14" s="77">
        <v>0</v>
      </c>
      <c r="I14" s="77">
        <v>0</v>
      </c>
      <c r="J14" s="77">
        <v>0</v>
      </c>
      <c r="K14" s="77"/>
      <c r="L14" s="77">
        <v>0</v>
      </c>
      <c r="M14" s="77"/>
      <c r="N14" s="77"/>
      <c r="O14" s="77"/>
      <c r="P14" s="77"/>
      <c r="Q14" s="77"/>
      <c r="R14" s="77"/>
      <c r="S14" s="77"/>
      <c r="T14" s="78">
        <f>SUM(E14:S14)</f>
        <v>5</v>
      </c>
      <c r="U14" s="79"/>
      <c r="V14" s="80">
        <v>0.5</v>
      </c>
      <c r="W14" s="81" t="s">
        <v>15</v>
      </c>
      <c r="X14" s="82"/>
      <c r="Y14" s="82"/>
      <c r="Z14" s="83"/>
      <c r="AA14" s="83"/>
      <c r="AB14" s="84"/>
      <c r="AC14" s="85" t="str">
        <f>TEXT((V15-V14+0.00000000000001),"[hh].mm.ss")</f>
        <v>03.05.00</v>
      </c>
    </row>
    <row r="15" spans="1:29" ht="15.75">
      <c r="A15" s="86"/>
      <c r="B15" s="87"/>
      <c r="C15" s="88"/>
      <c r="D15" s="89"/>
      <c r="E15" s="119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1"/>
      <c r="U15" s="122"/>
      <c r="V15" s="94">
        <v>0.6284722222222222</v>
      </c>
      <c r="W15" s="95" t="s">
        <v>16</v>
      </c>
      <c r="X15" s="96"/>
      <c r="Y15" s="96"/>
      <c r="Z15" s="97"/>
      <c r="AA15" s="96"/>
      <c r="AB15" s="98"/>
      <c r="AC15" s="99" t="str">
        <f>TEXT(IF($E13="","",(IF($E14="",T13/(15-(COUNTIF($E13:$S13,""))),(IF($E15="",(T13+T14)/(30-(COUNTIF($E13:$S13,"")+COUNTIF($E14:$S14,""))),(T13+T14+T15)/(45-(COUNTIF($E13:$S13,"")+COUNTIF($E14:$S14,"")+COUNTIF($E15:$S15,"")))))))),"0,00")</f>
        <v>0,01</v>
      </c>
    </row>
  </sheetData>
  <mergeCells count="6">
    <mergeCell ref="A9:A10"/>
    <mergeCell ref="A13:A14"/>
    <mergeCell ref="D1:S1"/>
    <mergeCell ref="D2:S2"/>
    <mergeCell ref="E3:AB3"/>
    <mergeCell ref="W6:AC6"/>
  </mergeCells>
  <printOptions/>
  <pageMargins left="0.7875" right="0.7875" top="0.5118055555555555" bottom="0.39375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